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60D931D-27E4-4526-A972-A27788B6B8EF}" xr6:coauthVersionLast="47" xr6:coauthVersionMax="47" xr10:uidLastSave="{00000000-0000-0000-0000-000000000000}"/>
  <bookViews>
    <workbookView xWindow="-120" yWindow="-120" windowWidth="24240" windowHeight="13020" firstSheet="10" activeTab="11" xr2:uid="{00000000-000D-0000-FFFF-FFFF00000000}"/>
  </bookViews>
  <sheets>
    <sheet name="Administrative Expense" sheetId="1" r:id="rId1"/>
    <sheet name="Police Expense" sheetId="2" r:id="rId2"/>
    <sheet name="Fire Expense" sheetId="3" r:id="rId3"/>
    <sheet name="Sanitation Expense" sheetId="4" r:id="rId4"/>
    <sheet name="Maintenance Expense" sheetId="5" r:id="rId5"/>
    <sheet name="Recreation" sheetId="17" r:id="rId6"/>
    <sheet name="Beautification Expense" sheetId="6" r:id="rId7"/>
    <sheet name="Victims Assistance" sheetId="18" r:id="rId8"/>
    <sheet name="Magistrates Court" sheetId="7" r:id="rId9"/>
    <sheet name="Activites" sheetId="8" r:id="rId10"/>
    <sheet name="PW (David)" sheetId="9" r:id="rId11"/>
    <sheet name="PW (Mark)" sheetId="10" r:id="rId12"/>
    <sheet name="GF REV ADMIN" sheetId="11" r:id="rId13"/>
    <sheet name="PW REV" sheetId="12" r:id="rId14"/>
    <sheet name="TOTALS" sheetId="13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2" l="1"/>
  <c r="D61" i="11"/>
  <c r="D74" i="9"/>
  <c r="B13" i="13" s="1"/>
  <c r="D7" i="8"/>
  <c r="B12" i="13" s="1"/>
  <c r="D11" i="18"/>
  <c r="B10" i="13" s="1"/>
  <c r="D12" i="6"/>
  <c r="B9" i="13" s="1"/>
  <c r="D44" i="5"/>
  <c r="B7" i="13" s="1"/>
  <c r="D37" i="4"/>
  <c r="B6" i="13" s="1"/>
  <c r="D51" i="3"/>
  <c r="B5" i="13" s="1"/>
  <c r="D62" i="2"/>
  <c r="B4" i="13" s="1"/>
  <c r="D6" i="17"/>
  <c r="D42" i="17" s="1"/>
  <c r="B8" i="13" s="1"/>
  <c r="D3" i="7"/>
  <c r="D10" i="7" s="1"/>
  <c r="B11" i="13" s="1"/>
  <c r="D8" i="10"/>
  <c r="D42" i="10" s="1"/>
  <c r="B14" i="13" s="1"/>
  <c r="D15" i="1"/>
  <c r="D55" i="1" s="1"/>
  <c r="B3" i="13" s="1"/>
  <c r="D17" i="13"/>
  <c r="D5" i="13"/>
  <c r="C42" i="10"/>
  <c r="B42" i="10"/>
  <c r="C74" i="9"/>
  <c r="B74" i="9"/>
  <c r="B27" i="12"/>
  <c r="C7" i="8"/>
  <c r="B7" i="8"/>
  <c r="C10" i="7"/>
  <c r="B10" i="7"/>
  <c r="B11" i="18"/>
  <c r="C11" i="18"/>
  <c r="C12" i="6"/>
  <c r="B12" i="6"/>
  <c r="C42" i="17"/>
  <c r="B42" i="17"/>
  <c r="C44" i="5"/>
  <c r="B44" i="5"/>
  <c r="C37" i="4"/>
  <c r="B37" i="4"/>
  <c r="C62" i="2"/>
  <c r="B62" i="2"/>
  <c r="C51" i="3"/>
  <c r="B51" i="3"/>
  <c r="C55" i="1"/>
  <c r="B55" i="1"/>
  <c r="C27" i="12"/>
  <c r="C61" i="11"/>
  <c r="B61" i="11"/>
  <c r="B16" i="13" l="1"/>
  <c r="E4" i="13" s="1"/>
  <c r="F4" i="13" s="1"/>
  <c r="B15" i="13"/>
  <c r="E3" i="13" s="1"/>
  <c r="F3" i="13" s="1"/>
  <c r="B17" i="13"/>
  <c r="E5" i="13" l="1"/>
  <c r="F5" i="13" s="1"/>
  <c r="F17" i="13" s="1"/>
  <c r="E17" i="13" l="1"/>
</calcChain>
</file>

<file path=xl/sharedStrings.xml><?xml version="1.0" encoding="utf-8"?>
<sst xmlns="http://schemas.openxmlformats.org/spreadsheetml/2006/main" count="596" uniqueCount="366">
  <si>
    <t>Budget Items</t>
  </si>
  <si>
    <t>04010 SALARIES</t>
  </si>
  <si>
    <t>04015 OVERTIME</t>
  </si>
  <si>
    <t>04021 SOCIAL SECURITY</t>
  </si>
  <si>
    <t>04022 RETIREMENT EXPENSE</t>
  </si>
  <si>
    <t>04023 GROUP INSURANCE</t>
  </si>
  <si>
    <t>04024 WORKMAN'S COMPENSATION</t>
  </si>
  <si>
    <t>04101 MAYOR'S SALARY</t>
  </si>
  <si>
    <t xml:space="preserve">04112 CHRISTMAS BONUS               </t>
  </si>
  <si>
    <t>04102 COUNCIL'S SALARY</t>
  </si>
  <si>
    <t>04131 MEDICAL/ SAFETY EX</t>
  </si>
  <si>
    <t>04210 OFFICE SUPPLIES</t>
  </si>
  <si>
    <t xml:space="preserve">04220 POSTAGE &amp; FREIGHT </t>
  </si>
  <si>
    <t xml:space="preserve">04230 COMPUTER SUPPLIES/EXPENSE    </t>
  </si>
  <si>
    <t xml:space="preserve">04240 EQUIPMENT MAINTENANCE         </t>
  </si>
  <si>
    <t xml:space="preserve">04250 PRINTING EXPENSE             </t>
  </si>
  <si>
    <t xml:space="preserve">04255 CODIFICATION                  </t>
  </si>
  <si>
    <t xml:space="preserve">04260 ADVERTISING EXPENSE          </t>
  </si>
  <si>
    <t xml:space="preserve">04300 ELECTRICITY                  </t>
  </si>
  <si>
    <t xml:space="preserve">04310 TELEPHONE                    </t>
  </si>
  <si>
    <t xml:space="preserve">04320 OPERATING SUPPLIES            </t>
  </si>
  <si>
    <t>04340 PUBLICATIONS</t>
  </si>
  <si>
    <t xml:space="preserve">04350 TRAVEL/CONVENTIONS/SCHOOL   </t>
  </si>
  <si>
    <t xml:space="preserve">04360 MEMBERSHIP FEES &amp; DUES       </t>
  </si>
  <si>
    <t xml:space="preserve">04400 LEGAL SERVICES               </t>
  </si>
  <si>
    <t xml:space="preserve">04410 ACCOUNTING &amp; AUDIT FEES     </t>
  </si>
  <si>
    <t xml:space="preserve">04420 COMMUNITY PR/PROMO           </t>
  </si>
  <si>
    <t xml:space="preserve">04430 BUILDING MAINTENANCE         </t>
  </si>
  <si>
    <t xml:space="preserve">04440 ELECTION EXPENSE             </t>
  </si>
  <si>
    <t xml:space="preserve">04460 PLANNING/ZONING              </t>
  </si>
  <si>
    <t xml:space="preserve">04540 VEHICLE LIAB INSURANCE        </t>
  </si>
  <si>
    <t xml:space="preserve">04620 TRAINING &amp; EDUCATION          </t>
  </si>
  <si>
    <t xml:space="preserve">04700 BANK CHARGES                 </t>
  </si>
  <si>
    <t xml:space="preserve">04710 INSURANCE COMP &amp; COLL         </t>
  </si>
  <si>
    <t xml:space="preserve">04711 GEN LIABILITY INSURANCE     </t>
  </si>
  <si>
    <t xml:space="preserve">04712 BUILDING &amp; PROPERTY INS.     </t>
  </si>
  <si>
    <t xml:space="preserve">04713 FIDELITY/SERETY BONDS         </t>
  </si>
  <si>
    <t xml:space="preserve">04800 EQUIPMENT RENTAL             </t>
  </si>
  <si>
    <t xml:space="preserve">04830 MAYOR'S EXPENSE             </t>
  </si>
  <si>
    <t>INTEREST EXPENSE</t>
  </si>
  <si>
    <t>CAPITAL OUTLAY</t>
  </si>
  <si>
    <t>05199 PERSONAL MILEAGE</t>
  </si>
  <si>
    <t xml:space="preserve">06100 APRA FUNDS EXPENDED                </t>
  </si>
  <si>
    <t>Total Expense</t>
  </si>
  <si>
    <t>Admin Expense</t>
  </si>
  <si>
    <t>0410 SALARIES</t>
  </si>
  <si>
    <t xml:space="preserve">04011 TEMPORARY LABOR              </t>
  </si>
  <si>
    <t xml:space="preserve">04015 OVERTIME                    </t>
  </si>
  <si>
    <t xml:space="preserve">04021 SOCIAL SECURITY             </t>
  </si>
  <si>
    <t xml:space="preserve">04022 RETIREMENT EXPENSE          </t>
  </si>
  <si>
    <t xml:space="preserve">04023 GROUP INSURANCE             </t>
  </si>
  <si>
    <t xml:space="preserve">04024 WORKERS COMPENSATION        </t>
  </si>
  <si>
    <t xml:space="preserve">04025 UNEMPLOYMENT BENEFITS         </t>
  </si>
  <si>
    <t xml:space="preserve">04027 PORS RETIREMENT             </t>
  </si>
  <si>
    <t xml:space="preserve">04120 ANIMAL CONTROL                </t>
  </si>
  <si>
    <t xml:space="preserve">04131 MEDICAL/SAFETY EXPENSES      </t>
  </si>
  <si>
    <t xml:space="preserve">04210 OFFICE SUPPLIES              </t>
  </si>
  <si>
    <t xml:space="preserve">04220 POSTAGE &amp; FREIGHT             </t>
  </si>
  <si>
    <t xml:space="preserve">04260 ADVERTISING EXPENSE           </t>
  </si>
  <si>
    <t xml:space="preserve">04310 TELEPHONE                   </t>
  </si>
  <si>
    <t xml:space="preserve">04320 OPERATING SUPPLIES          </t>
  </si>
  <si>
    <t xml:space="preserve">04321 LAB SUPPLIES                    </t>
  </si>
  <si>
    <t xml:space="preserve">04330 RADIO EXPENSES               </t>
  </si>
  <si>
    <t xml:space="preserve">04340 PUBLICATIONS                  </t>
  </si>
  <si>
    <t xml:space="preserve">04350 TRAVEL/CONVENTIONS/SCHOOL    </t>
  </si>
  <si>
    <t xml:space="preserve">04380 RADAR EXPENSE                 </t>
  </si>
  <si>
    <t xml:space="preserve">04410 ACCOUNTING &amp; AUDIT FEES       </t>
  </si>
  <si>
    <t xml:space="preserve">04510 TIRES                        </t>
  </si>
  <si>
    <t xml:space="preserve">04520 GAS &amp; OIL                   </t>
  </si>
  <si>
    <t xml:space="preserve">04530 VEHICLE REPAIRS             </t>
  </si>
  <si>
    <t xml:space="preserve">04540 VEHICLE LIAB INSURANCE       </t>
  </si>
  <si>
    <t xml:space="preserve">04600 MUNICIPAL JUDGE             </t>
  </si>
  <si>
    <t xml:space="preserve">04610 UNIFORMS &amp; CLOTHING          </t>
  </si>
  <si>
    <t xml:space="preserve">04650 FIREARMS/AMMO                </t>
  </si>
  <si>
    <t xml:space="preserve">04700 BANK CHARGES                       </t>
  </si>
  <si>
    <t xml:space="preserve">04710 INSURANCE COMP &amp; COLL        </t>
  </si>
  <si>
    <t xml:space="preserve">04712 BUILDING &amp; PROPERTY INS.      </t>
  </si>
  <si>
    <t xml:space="preserve">04713 FIDELITY/SERETY BONDS           </t>
  </si>
  <si>
    <t xml:space="preserve">04714 INLAND MARINE INS            </t>
  </si>
  <si>
    <t xml:space="preserve">04782 D &amp; A EXPENDITURES           </t>
  </si>
  <si>
    <t xml:space="preserve">04800 EQUIPMENT RENTAL              </t>
  </si>
  <si>
    <t xml:space="preserve">04820 PRISONER BOARDING           </t>
  </si>
  <si>
    <t xml:space="preserve">04821 DRUG AND GANG TASK FORCE     </t>
  </si>
  <si>
    <t xml:space="preserve">04822 MEALS                              </t>
  </si>
  <si>
    <t xml:space="preserve">04824 SC TREASURER FINE ALLOC     </t>
  </si>
  <si>
    <t xml:space="preserve">04825 XFER VICTIM ASSIST.          </t>
  </si>
  <si>
    <t xml:space="preserve">04826 JURORS                        </t>
  </si>
  <si>
    <t xml:space="preserve">04827 BULLETPROOF VESTS            </t>
  </si>
  <si>
    <t xml:space="preserve">04829 JAG EXPENDITURES             </t>
  </si>
  <si>
    <t xml:space="preserve">04833 POLICE DISCRETIONARY FUND          </t>
  </si>
  <si>
    <t xml:space="preserve">04910 CAPITAL OUTLAY              </t>
  </si>
  <si>
    <t xml:space="preserve">04920 DEPRECIATION EXPENSE               </t>
  </si>
  <si>
    <t xml:space="preserve">04930 WWTP IMPROVEMENT PROJ        </t>
  </si>
  <si>
    <t xml:space="preserve">04970 COUNTY TASK FORCE             </t>
  </si>
  <si>
    <t>POLICE EXEPENDITURES</t>
  </si>
  <si>
    <t xml:space="preserve">04005 SHARED EMPLOYEE COSTS              </t>
  </si>
  <si>
    <t xml:space="preserve">04010 SALARIES                    </t>
  </si>
  <si>
    <t xml:space="preserve">04021 SOCIAL SECURITY              </t>
  </si>
  <si>
    <t xml:space="preserve">04022 RETIREMENT EXPENSE           </t>
  </si>
  <si>
    <t xml:space="preserve">04024 WORKERS COMPENSATION         </t>
  </si>
  <si>
    <t xml:space="preserve">04130 VOLUNTEER FIREMEN           </t>
  </si>
  <si>
    <t xml:space="preserve">04131 MEDICAL/SAFETY EXPENSES       </t>
  </si>
  <si>
    <t xml:space="preserve">04210 OFFICE SUPPLIES               </t>
  </si>
  <si>
    <t xml:space="preserve">04220 POSTAGE &amp; FREIGHT               </t>
  </si>
  <si>
    <t xml:space="preserve">04230 COMPUTER SUPPLIES/EXPENSE     </t>
  </si>
  <si>
    <t xml:space="preserve">04240 EQUIPMENT MAINTENANCE        </t>
  </si>
  <si>
    <t xml:space="preserve">04320 OPERATING SUPPLIES           </t>
  </si>
  <si>
    <t xml:space="preserve">04322 CHEMICALS                     </t>
  </si>
  <si>
    <t xml:space="preserve">04340 PUBLICATIONS                       </t>
  </si>
  <si>
    <t xml:space="preserve">04360 MEMBERSHIP FEES &amp; DUES        </t>
  </si>
  <si>
    <t xml:space="preserve">04435 JANITORIAL                    </t>
  </si>
  <si>
    <t xml:space="preserve">04510 TIRES                         </t>
  </si>
  <si>
    <t xml:space="preserve">04520 GAS &amp; OIL                    </t>
  </si>
  <si>
    <t xml:space="preserve">04530 VEHICLE REPAIRS              </t>
  </si>
  <si>
    <t xml:space="preserve">04535 TRUCK EQUIPMENT              </t>
  </si>
  <si>
    <t xml:space="preserve">04711 GEN LIABILITY INSURANCE      </t>
  </si>
  <si>
    <t xml:space="preserve">04714 INLAND MARINE INS             </t>
  </si>
  <si>
    <t xml:space="preserve">04780 INSURANCE TAX FEE DISBURS    </t>
  </si>
  <si>
    <t xml:space="preserve">04800 EQUIPMENT RENTAL                </t>
  </si>
  <si>
    <t xml:space="preserve">04810 ECONOMIC DEVELOPMENT               </t>
  </si>
  <si>
    <t xml:space="preserve">04835 FACILITY IMPROVEMENTS         </t>
  </si>
  <si>
    <t xml:space="preserve">04836 AIR PACK REPLACEMENT               </t>
  </si>
  <si>
    <t xml:space="preserve">04837 MEDICAL EXAMINATIONS         </t>
  </si>
  <si>
    <t xml:space="preserve">04838 FIRE HOSE REPLACEMENT         </t>
  </si>
  <si>
    <t xml:space="preserve">04839 RESPIRATOR FACEPIECES              </t>
  </si>
  <si>
    <t xml:space="preserve">04850 SLUDGE REMOVAL                     </t>
  </si>
  <si>
    <t xml:space="preserve">04930 WWTP IMPROVEMENT PROJ              </t>
  </si>
  <si>
    <t xml:space="preserve">04965 ANTIQUE TRUCK RESTORE         </t>
  </si>
  <si>
    <t xml:space="preserve">05850 DEBT SERVICE PAYMENTS       </t>
  </si>
  <si>
    <t>FIRE EXPENSE</t>
  </si>
  <si>
    <t>04005 SHARED EMPLOYEE COSTS</t>
  </si>
  <si>
    <t xml:space="preserve">04010 SALARIES       </t>
  </si>
  <si>
    <t xml:space="preserve">04011 TEMPORARY LABOR               </t>
  </si>
  <si>
    <t xml:space="preserve">04012 ANIMAL CONTROL OFFICER             </t>
  </si>
  <si>
    <t xml:space="preserve">04015 OVERTIME                     </t>
  </si>
  <si>
    <t xml:space="preserve">04025 UNEMPLOYMENT BENEFITS              </t>
  </si>
  <si>
    <t xml:space="preserve">04103 CONTRACTED LABOR           </t>
  </si>
  <si>
    <t xml:space="preserve">04112 CHRISTMAS BONUS                 </t>
  </si>
  <si>
    <t xml:space="preserve">04310 TELEPHONE                     </t>
  </si>
  <si>
    <t xml:space="preserve">04323 TRASH CARTS                  </t>
  </si>
  <si>
    <t xml:space="preserve">04330 RADIO EXPENSES                     </t>
  </si>
  <si>
    <t xml:space="preserve">04711 GEN LIABILITY INSURANCE       </t>
  </si>
  <si>
    <t xml:space="preserve">04713 FIDELITY/SERETY BONDS              </t>
  </si>
  <si>
    <t xml:space="preserve">04800 EQUIPMENT RENTAL                   </t>
  </si>
  <si>
    <t>04920 DEPRECIATION EXPENSE</t>
  </si>
  <si>
    <t xml:space="preserve">05820 GARBAGE BAD DEBT EXPENSE      </t>
  </si>
  <si>
    <t>SANITATION EXPENSE</t>
  </si>
  <si>
    <t xml:space="preserve">04011 TEMPORARY LABOR             </t>
  </si>
  <si>
    <t xml:space="preserve">04025 UNEMPLOYMENT BENEFITS        </t>
  </si>
  <si>
    <t xml:space="preserve">04210 OFFICE SUPPLIES                 </t>
  </si>
  <si>
    <t xml:space="preserve">04230 COMPUTER SUPPLIES/EXPENSE       </t>
  </si>
  <si>
    <t xml:space="preserve">04240 EQUIPMENT MAINTENANCE       </t>
  </si>
  <si>
    <t xml:space="preserve">04260 ADVERTISING EXPENSE             </t>
  </si>
  <si>
    <t xml:space="preserve">04322 CHEMICALS                    </t>
  </si>
  <si>
    <t xml:space="preserve">04435 JANITORIAL                   </t>
  </si>
  <si>
    <t xml:space="preserve">04450 STREET SIGNS                  </t>
  </si>
  <si>
    <t xml:space="preserve"> 04510 TIRES                         </t>
  </si>
  <si>
    <t xml:space="preserve">04713 FIDELITY/SERETY BONDS            </t>
  </si>
  <si>
    <t xml:space="preserve"> 04714 INLAND MARINE INS             </t>
  </si>
  <si>
    <t xml:space="preserve">04802 MOSQUITO ABATEMENT           </t>
  </si>
  <si>
    <t xml:space="preserve">04912 VEHICLE REPLACEMENT                </t>
  </si>
  <si>
    <t>MAINTENANCE DEPARTMENT</t>
  </si>
  <si>
    <t xml:space="preserve">04015 OVERTIME                           </t>
  </si>
  <si>
    <t xml:space="preserve">04024 WORKERS COMPENSATION          </t>
  </si>
  <si>
    <t xml:space="preserve">04230 COMPUTER SUPPLIES/EXPENSE        </t>
  </si>
  <si>
    <t xml:space="preserve">04260 ADVERTISING EXPENSE              </t>
  </si>
  <si>
    <t xml:space="preserve">04300 ELECTRICITY                 </t>
  </si>
  <si>
    <t xml:space="preserve">04313 SPORTS EQUIPMENT             </t>
  </si>
  <si>
    <t xml:space="preserve">04322 CHEMICALS                          </t>
  </si>
  <si>
    <t xml:space="preserve">04350 TRAVEL/CONVENTIONS/SCHOOL        </t>
  </si>
  <si>
    <t xml:space="preserve">04360 MEMBERSHIP FEES &amp; DUES          </t>
  </si>
  <si>
    <t xml:space="preserve">04411 TROPHIES &amp; AWARDS             </t>
  </si>
  <si>
    <t xml:space="preserve">04520 GAS &amp; OIL                     </t>
  </si>
  <si>
    <t xml:space="preserve">04620 TRAINING &amp; EDUCATION               </t>
  </si>
  <si>
    <t xml:space="preserve">04715 ANNUAL AWARDS BANQUET         </t>
  </si>
  <si>
    <t xml:space="preserve">04800 EQUIPMENT RENTAL                 </t>
  </si>
  <si>
    <t xml:space="preserve">04815 MBK PROGRAM                   </t>
  </si>
  <si>
    <t xml:space="preserve">   04852 UNITED WAY FUND EXPENSES           </t>
  </si>
  <si>
    <t xml:space="preserve">04947 PARD PROJECT                 </t>
  </si>
  <si>
    <t xml:space="preserve">05199 PERSONAL MILEAGE EXPENSE      </t>
  </si>
  <si>
    <t>RECREATION EXPENSE</t>
  </si>
  <si>
    <t>Beautification Expense</t>
  </si>
  <si>
    <t xml:space="preserve">04300 ELECTRICITY                </t>
  </si>
  <si>
    <t xml:space="preserve">04430 BUILDING MAINTENANCE          </t>
  </si>
  <si>
    <t xml:space="preserve">04910 CAPITAL OUTLAY               </t>
  </si>
  <si>
    <t xml:space="preserve">05720 CHRISTMAS DECORATIONS        </t>
  </si>
  <si>
    <t xml:space="preserve">05722 DOWNTOWN BEAUTIFICATION     </t>
  </si>
  <si>
    <t xml:space="preserve">05725 LIBRARY/MUSEUM EXPENSES     </t>
  </si>
  <si>
    <t>VICTIMS ASSISTANCE</t>
  </si>
  <si>
    <t xml:space="preserve">04010 SALARIES                     </t>
  </si>
  <si>
    <t xml:space="preserve">04210 OFFICE SUPPLIES                    </t>
  </si>
  <si>
    <t xml:space="preserve">04220 POSTAGE &amp; FREIGHT                  </t>
  </si>
  <si>
    <t xml:space="preserve">04230 COMPUTER SUPPLIES/EXPENSE          </t>
  </si>
  <si>
    <t xml:space="preserve">04350 TRAVEL/CONVENTIONS/SCHOOL       </t>
  </si>
  <si>
    <t xml:space="preserve">04910 CAPITAL OUTLAY                     </t>
  </si>
  <si>
    <t xml:space="preserve">04970 COUNTY TASK FORCE                  </t>
  </si>
  <si>
    <t>MAGISTRATE'S COURT</t>
  </si>
  <si>
    <t xml:space="preserve">  04010 SALARIES</t>
  </si>
  <si>
    <t xml:space="preserve">04021 SOCIAL SECURITY               </t>
  </si>
  <si>
    <t xml:space="preserve">04023 GROUP INSURANCE              </t>
  </si>
  <si>
    <t xml:space="preserve">   04210 OFFICE SUPPLIES                 </t>
  </si>
  <si>
    <t xml:space="preserve">04350 TRAVEL/CONVENTIONS/SCHOOL     </t>
  </si>
  <si>
    <t>ACTIVITES ( NEW DEPARTMENT ADDED FY 2023)</t>
  </si>
  <si>
    <t xml:space="preserve">04212 CONCESSION ACTIVITIES              </t>
  </si>
  <si>
    <t xml:space="preserve">04214 CONCESSION LABOR RELATED           </t>
  </si>
  <si>
    <t xml:space="preserve">* HOLIDAY </t>
  </si>
  <si>
    <t>PW 11 (DAVID)</t>
  </si>
  <si>
    <t xml:space="preserve">04416 PROFESSIONAL SERVICES              </t>
  </si>
  <si>
    <t xml:space="preserve">04925 ELEVATED TANK RENOV                </t>
  </si>
  <si>
    <t xml:space="preserve">03072 POSTAGE/FAX CHARGES          </t>
  </si>
  <si>
    <t xml:space="preserve">03080 INSURANCE CLAIMS RECEIVED    </t>
  </si>
  <si>
    <t xml:space="preserve">03088 GRANTS RECEIVED              </t>
  </si>
  <si>
    <t xml:space="preserve">03110 WATER COLLECTIONS            </t>
  </si>
  <si>
    <t xml:space="preserve">04010 SALARIES                   </t>
  </si>
  <si>
    <t xml:space="preserve">04025 UNEMPLOYMENT BENEFITS           </t>
  </si>
  <si>
    <t xml:space="preserve">04101 MAYOR'S SALARY               </t>
  </si>
  <si>
    <t xml:space="preserve">04102 COUNCIL'S SALARY            </t>
  </si>
  <si>
    <t xml:space="preserve">04103 CONTRACTED LABOR            </t>
  </si>
  <si>
    <t xml:space="preserve">04220 POSTAGE &amp; FREIGHT            </t>
  </si>
  <si>
    <t xml:space="preserve">04230 COMPUTER SUPPLIES/EXPENSE   </t>
  </si>
  <si>
    <t xml:space="preserve"> 04240 EQUIPMENT MAINTENANCE       </t>
  </si>
  <si>
    <t xml:space="preserve">04321 LAB SUPPLIES                </t>
  </si>
  <si>
    <t xml:space="preserve">04322 CHEMICALS                  </t>
  </si>
  <si>
    <t xml:space="preserve"> 04360 MEMBERSHIP FEES &amp; DUES      </t>
  </si>
  <si>
    <t xml:space="preserve">04400 LEGAL SERVICES                     </t>
  </si>
  <si>
    <t xml:space="preserve">04415 ENGINEERING SERVICES         </t>
  </si>
  <si>
    <t xml:space="preserve">04416 PROFESSIONAL SERVICES           </t>
  </si>
  <si>
    <t xml:space="preserve">04500 VEHICLE EXPENSES             </t>
  </si>
  <si>
    <t>04713 FIDELITY/SERETY BONDS</t>
  </si>
  <si>
    <t xml:space="preserve">04840 INTEREST EXPENSE            </t>
  </si>
  <si>
    <t xml:space="preserve">04880 CDBG GRANT REIMBURSEMENT           </t>
  </si>
  <si>
    <t xml:space="preserve">04913 SPRAY NOZZLE REPLACEMENT           </t>
  </si>
  <si>
    <t xml:space="preserve">04915 CDBG WATER LINE PROJECT       </t>
  </si>
  <si>
    <t xml:space="preserve">04920 DEPRECIATION EXPENSE       </t>
  </si>
  <si>
    <t xml:space="preserve">04921 LOAN COSTS                   </t>
  </si>
  <si>
    <t xml:space="preserve">04925 ELEVATED TANK RENOV         </t>
  </si>
  <si>
    <t xml:space="preserve">04926 SLUDGE REMOVAL </t>
  </si>
  <si>
    <t xml:space="preserve">05100 WATER/SEWER BILL REFUND         </t>
  </si>
  <si>
    <t xml:space="preserve">   05200 FEE IN LIEU OF FRANCHISE           </t>
  </si>
  <si>
    <t xml:space="preserve">05300 WATERLINE IMPROVEMENT PRO    </t>
  </si>
  <si>
    <t xml:space="preserve">05500 BOND &amp; INTEREST DEPOSITS      </t>
  </si>
  <si>
    <t xml:space="preserve">05800 GRANT INTEREST NOTE                </t>
  </si>
  <si>
    <t xml:space="preserve"> 05820 GARBAGE BAD DEBT EXPENSE        </t>
  </si>
  <si>
    <t xml:space="preserve">05821 UTILITIES BAD DEBT EXPENS     </t>
  </si>
  <si>
    <t xml:space="preserve">05830 REIMBURSE GENERAL FUND       </t>
  </si>
  <si>
    <t>05850 DEBT SERVICE PAYMENTS</t>
  </si>
  <si>
    <t xml:space="preserve"> 05900 UNIDENTIFIED ADJUSTMENTS     </t>
  </si>
  <si>
    <t>PW (MARK)</t>
  </si>
  <si>
    <t xml:space="preserve">04312 ASPHALT REPAIRS             </t>
  </si>
  <si>
    <t xml:space="preserve">04319 WATER/SEWER LINE SUPPLIES   </t>
  </si>
  <si>
    <t xml:space="preserve">*  04910 CAPITAL OUTLAY               </t>
  </si>
  <si>
    <t xml:space="preserve">04930 WWTP IMPROVEMENT PROJ         </t>
  </si>
  <si>
    <t xml:space="preserve">05199 PERSONAL MILEAGE EXPENSE           </t>
  </si>
  <si>
    <t>GF REV</t>
  </si>
  <si>
    <t xml:space="preserve">00360 LOCAL GOVERNMENT FUND              </t>
  </si>
  <si>
    <t xml:space="preserve">03010 LICENSES &amp; PERMITS              </t>
  </si>
  <si>
    <t xml:space="preserve">03031 BUSINESS LICENSES          </t>
  </si>
  <si>
    <t xml:space="preserve">03032 FIREWORK LICENSES               </t>
  </si>
  <si>
    <t xml:space="preserve">03040 GARBAGE FEES               </t>
  </si>
  <si>
    <t xml:space="preserve">03042 OFF-SET DEBT                  </t>
  </si>
  <si>
    <t xml:space="preserve">03043 CAPITAL PROJECT SALES TAX          </t>
  </si>
  <si>
    <t xml:space="preserve">03050 POLICE FINES               </t>
  </si>
  <si>
    <t xml:space="preserve">03055 ANIMAL IMPOUNDMENT FEES          </t>
  </si>
  <si>
    <t xml:space="preserve">03060 LOCAL GOVERNMENT FUND      </t>
  </si>
  <si>
    <t xml:space="preserve">03064 ACCOMMODATION TAX           </t>
  </si>
  <si>
    <t xml:space="preserve">03070 MISCELLANEOUS RECEIPTS      </t>
  </si>
  <si>
    <t xml:space="preserve">03071 COPIES                          </t>
  </si>
  <si>
    <t xml:space="preserve">03072 POSTAGE/FAX CHARGES             </t>
  </si>
  <si>
    <t xml:space="preserve">03074 NSF COLLECTION FEES             </t>
  </si>
  <si>
    <t xml:space="preserve">03075 INTEREST INCOME              </t>
  </si>
  <si>
    <t xml:space="preserve">03076 ECONOMIC DEVELOPMENT GRAN          </t>
  </si>
  <si>
    <t xml:space="preserve">03077 POLICE GRANT                </t>
  </si>
  <si>
    <t>03078 PARD GRANT REVENUE</t>
  </si>
  <si>
    <t xml:space="preserve">03081 TRANSPORT ENHANCE GRANT     </t>
  </si>
  <si>
    <t xml:space="preserve">03082 BARNWELL COUNTY EDC REIMB         </t>
  </si>
  <si>
    <t xml:space="preserve">03084 UNITED WAY RECREATION FUN     </t>
  </si>
  <si>
    <t xml:space="preserve">03086 FIREMANS 1% FUND RECEIPTS    </t>
  </si>
  <si>
    <t xml:space="preserve">03088 GRANTS RECEIVED            </t>
  </si>
  <si>
    <t xml:space="preserve">03090 BARNWELL CTY VEHICLE TAX    </t>
  </si>
  <si>
    <t xml:space="preserve">03095 BARNWELL CTY FIRE           </t>
  </si>
  <si>
    <t xml:space="preserve">03096 BARNWELL CTY RECREATION      </t>
  </si>
  <si>
    <t xml:space="preserve">03098 CAPITAL PROJECTS SALES TA   </t>
  </si>
  <si>
    <t xml:space="preserve">03170 NON-PAYMENT FEES                   </t>
  </si>
  <si>
    <t xml:space="preserve">03200 WATER/SEWER CUT IN INSPEC          </t>
  </si>
  <si>
    <t xml:space="preserve">03250 MERCHANTS INVENTORY TAX     </t>
  </si>
  <si>
    <t xml:space="preserve">03251 MANUFACTURER TAX EXEM       </t>
  </si>
  <si>
    <t xml:space="preserve">03252 HOMESTEAD EXEMPTION         </t>
  </si>
  <si>
    <t>03300 TURN-ON/TRANSFER/DEPOSIT</t>
  </si>
  <si>
    <t xml:space="preserve">03301 FILING FEES                   </t>
  </si>
  <si>
    <t xml:space="preserve">03315 FEE IN LIEU OF FRANCHISE           </t>
  </si>
  <si>
    <t xml:space="preserve">03400 CURRENT REAL ESTATE TAX    </t>
  </si>
  <si>
    <t xml:space="preserve">03401 LOST-TAX CREDIT FUND       </t>
  </si>
  <si>
    <t xml:space="preserve">03405 LOST-REVENUE FUND          </t>
  </si>
  <si>
    <t xml:space="preserve">03410 DELINQUENT R/E TAXES        </t>
  </si>
  <si>
    <t xml:space="preserve">03430 PENALTY ON R/E TAXES         </t>
  </si>
  <si>
    <t xml:space="preserve">03440 COUNTY COLLECTION FEES       </t>
  </si>
  <si>
    <t xml:space="preserve">03450 TAX REFUNDS BARNWELL CTY    </t>
  </si>
  <si>
    <t xml:space="preserve">03470 VICTIMS ABUSE EXP REIMB            </t>
  </si>
  <si>
    <t xml:space="preserve">03480 SALE OF SURPLUS PROPERTY     </t>
  </si>
  <si>
    <t xml:space="preserve">03490 SALE OF REAL ESTATE                </t>
  </si>
  <si>
    <t xml:space="preserve">03500 RECREATION PROGRAM FEES      </t>
  </si>
  <si>
    <t xml:space="preserve">03510 PROCEEDS OF DEBT            </t>
  </si>
  <si>
    <t xml:space="preserve">03520 MBK RECEIPTS                  </t>
  </si>
  <si>
    <t xml:space="preserve">03530 FUND BALANCE APPROPRIATED          </t>
  </si>
  <si>
    <t xml:space="preserve">03540 FEE IN LIEU OF FRANCHISE     </t>
  </si>
  <si>
    <t xml:space="preserve">03600 LOAN PROCEEDS                      </t>
  </si>
  <si>
    <t xml:space="preserve">03610 ARPA FUNDS                         </t>
  </si>
  <si>
    <t xml:space="preserve">03880 CDBG GRANT FUNDS                   </t>
  </si>
  <si>
    <t xml:space="preserve">03700 CONCESSION REVENUES                </t>
  </si>
  <si>
    <t>TOTAL</t>
  </si>
  <si>
    <t>PW Rev</t>
  </si>
  <si>
    <t>03040 GARBAGE FEES</t>
  </si>
  <si>
    <t xml:space="preserve">03042 OFF-SET DEBT                       </t>
  </si>
  <si>
    <t xml:space="preserve">03072 POSTAGE/FAX CHARGES </t>
  </si>
  <si>
    <t xml:space="preserve">03084 UNITED WAY RECREATION FUN          </t>
  </si>
  <si>
    <t xml:space="preserve">03110 WATER COLLECTIONS          </t>
  </si>
  <si>
    <t xml:space="preserve">03115 SEWER COLLECTIONS          </t>
  </si>
  <si>
    <t xml:space="preserve">03120 WATER TAP-IN CHARGES         </t>
  </si>
  <si>
    <t xml:space="preserve">03130 SEWER CUT-IN CHARGES          </t>
  </si>
  <si>
    <t xml:space="preserve">03140 TURN-ON FEES                 </t>
  </si>
  <si>
    <t xml:space="preserve">03150 TRANSFER FEES                 </t>
  </si>
  <si>
    <t xml:space="preserve">03170 NON-PAYMENT FEES            </t>
  </si>
  <si>
    <t xml:space="preserve">03190 MISCELLANEOUS COLLECTIONS  </t>
  </si>
  <si>
    <t xml:space="preserve">03210 LATE CHARGES                </t>
  </si>
  <si>
    <t xml:space="preserve">03310 EDA GRANT REIMBURSEMENT            </t>
  </si>
  <si>
    <t xml:space="preserve">03312 LOAN/BOND PROCEEDS                 </t>
  </si>
  <si>
    <t xml:space="preserve">03480 SALE OF SURPLUS PROPERTY           </t>
  </si>
  <si>
    <t xml:space="preserve">03532 FUND BALANCE TRANSFER              </t>
  </si>
  <si>
    <t xml:space="preserve">06000 INTEREST INCOME               </t>
  </si>
  <si>
    <t xml:space="preserve">06310 CONT FROM RETAINED EARNIN          </t>
  </si>
  <si>
    <t>Department/ Division</t>
  </si>
  <si>
    <t>Total Expenses</t>
  </si>
  <si>
    <t>Revenue Projections</t>
  </si>
  <si>
    <t>Actual</t>
  </si>
  <si>
    <t>Difference</t>
  </si>
  <si>
    <t>Admin</t>
  </si>
  <si>
    <t>Police</t>
  </si>
  <si>
    <t>Fire</t>
  </si>
  <si>
    <t>Sanitation</t>
  </si>
  <si>
    <t>Mantenance</t>
  </si>
  <si>
    <t>Recreation</t>
  </si>
  <si>
    <t>Beautification</t>
  </si>
  <si>
    <t>Victims Assistance</t>
  </si>
  <si>
    <t>Magistrate</t>
  </si>
  <si>
    <t>Activites/  Concessions</t>
  </si>
  <si>
    <t>Pw 11</t>
  </si>
  <si>
    <t>Pw12</t>
  </si>
  <si>
    <t>Total</t>
  </si>
  <si>
    <t>General Fund</t>
  </si>
  <si>
    <t>PW</t>
  </si>
  <si>
    <t>Total:</t>
  </si>
  <si>
    <t>LY BUD 2022-2023</t>
  </si>
  <si>
    <t xml:space="preserve">Current UTD </t>
  </si>
  <si>
    <t>FY 2024</t>
  </si>
  <si>
    <t>04832 COUNTY DRUG &amp; GANG TASK FOR</t>
  </si>
  <si>
    <t xml:space="preserve">04802 CYLINDER RENTAL               </t>
  </si>
  <si>
    <t>FY 2024 Projections</t>
  </si>
  <si>
    <t>Brett Williams, Mayor</t>
  </si>
  <si>
    <t>Kayla Jerkins, Town Clerk</t>
  </si>
  <si>
    <t>Michael L. Beasley, Town Administrator</t>
  </si>
  <si>
    <t>Thomas Boulware, Town Attorney</t>
  </si>
  <si>
    <t>TOWN OF WILLISTON</t>
  </si>
  <si>
    <t>P.O. Box 414, Williston, SC 29853</t>
  </si>
  <si>
    <t>Tel: 803-266-7015</t>
  </si>
  <si>
    <t>Fax: 803-266-4644</t>
  </si>
  <si>
    <t xml:space="preserve">                WEB: www.williston-sc.com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</si>
</sst>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44" fontId="0" fillId="0" borderId="0" xfId="1" applyFont="1"/>
    <xf numFmtId="0" fontId="1" fillId="0" borderId="1" xfId="0" applyFont="1" applyBorder="1"/>
    <xf numFmtId="0" fontId="1" fillId="0" borderId="0" xfId="0" applyFont="1"/>
    <xf numFmtId="0" fontId="0" fillId="3" borderId="8" xfId="0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12" xfId="0" applyFill="1" applyBorder="1"/>
    <xf numFmtId="0" fontId="0" fillId="2" borderId="0" xfId="0" applyFill="1"/>
    <xf numFmtId="0" fontId="0" fillId="2" borderId="15" xfId="0" applyFill="1" applyBorder="1"/>
    <xf numFmtId="0" fontId="5" fillId="2" borderId="16" xfId="0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3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/>
    <xf numFmtId="0" fontId="4" fillId="0" borderId="21" xfId="0" applyFont="1" applyBorder="1"/>
    <xf numFmtId="0" fontId="4" fillId="0" borderId="3" xfId="0" applyFont="1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9" xfId="0" applyFont="1" applyBorder="1"/>
    <xf numFmtId="0" fontId="1" fillId="0" borderId="3" xfId="0" applyFont="1" applyBorder="1"/>
    <xf numFmtId="0" fontId="3" fillId="0" borderId="19" xfId="0" applyFont="1" applyBorder="1" applyAlignment="1">
      <alignment horizontal="center"/>
    </xf>
    <xf numFmtId="0" fontId="0" fillId="0" borderId="12" xfId="0" applyBorder="1"/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0" fontId="0" fillId="0" borderId="13" xfId="0" applyBorder="1"/>
    <xf numFmtId="44" fontId="0" fillId="0" borderId="12" xfId="1" applyFont="1" applyBorder="1"/>
    <xf numFmtId="0" fontId="4" fillId="0" borderId="13" xfId="0" applyFont="1" applyBorder="1"/>
    <xf numFmtId="44" fontId="0" fillId="3" borderId="1" xfId="1" applyFont="1" applyFill="1" applyBorder="1"/>
    <xf numFmtId="44" fontId="0" fillId="4" borderId="1" xfId="1" applyFont="1" applyFill="1" applyBorder="1"/>
    <xf numFmtId="44" fontId="0" fillId="3" borderId="3" xfId="1" applyFont="1" applyFill="1" applyBorder="1"/>
    <xf numFmtId="0" fontId="0" fillId="2" borderId="2" xfId="0" applyFill="1" applyBorder="1"/>
    <xf numFmtId="44" fontId="0" fillId="4" borderId="12" xfId="1" applyFont="1" applyFill="1" applyBorder="1"/>
    <xf numFmtId="44" fontId="0" fillId="3" borderId="8" xfId="1" applyFont="1" applyFill="1" applyBorder="1"/>
    <xf numFmtId="44" fontId="5" fillId="2" borderId="7" xfId="0" applyNumberFormat="1" applyFont="1" applyFill="1" applyBorder="1"/>
    <xf numFmtId="44" fontId="0" fillId="0" borderId="0" xfId="1" applyFont="1" applyFill="1" applyBorder="1"/>
    <xf numFmtId="44" fontId="0" fillId="0" borderId="0" xfId="0" applyNumberFormat="1"/>
    <xf numFmtId="0" fontId="0" fillId="3" borderId="18" xfId="0" applyFill="1" applyBorder="1"/>
    <xf numFmtId="0" fontId="0" fillId="4" borderId="14" xfId="0" applyFill="1" applyBorder="1"/>
    <xf numFmtId="44" fontId="0" fillId="3" borderId="9" xfId="0" applyNumberFormat="1" applyFill="1" applyBorder="1"/>
    <xf numFmtId="44" fontId="0" fillId="4" borderId="11" xfId="0" applyNumberFormat="1" applyFill="1" applyBorder="1"/>
    <xf numFmtId="44" fontId="0" fillId="3" borderId="28" xfId="1" applyFont="1" applyFill="1" applyBorder="1"/>
    <xf numFmtId="44" fontId="0" fillId="4" borderId="29" xfId="1" applyFont="1" applyFill="1" applyBorder="1"/>
    <xf numFmtId="44" fontId="5" fillId="2" borderId="22" xfId="1" applyFont="1" applyFill="1" applyBorder="1"/>
    <xf numFmtId="44" fontId="5" fillId="2" borderId="30" xfId="1" applyFont="1" applyFill="1" applyBorder="1"/>
    <xf numFmtId="44" fontId="0" fillId="3" borderId="28" xfId="0" applyNumberFormat="1" applyFill="1" applyBorder="1"/>
    <xf numFmtId="44" fontId="0" fillId="4" borderId="29" xfId="0" applyNumberFormat="1" applyFill="1" applyBorder="1"/>
    <xf numFmtId="44" fontId="5" fillId="2" borderId="22" xfId="0" applyNumberFormat="1" applyFont="1" applyFill="1" applyBorder="1"/>
    <xf numFmtId="0" fontId="5" fillId="2" borderId="30" xfId="0" applyFont="1" applyFill="1" applyBorder="1"/>
    <xf numFmtId="0" fontId="2" fillId="0" borderId="23" xfId="0" applyFont="1" applyBorder="1"/>
    <xf numFmtId="44" fontId="2" fillId="0" borderId="24" xfId="1" applyFont="1" applyBorder="1"/>
    <xf numFmtId="44" fontId="2" fillId="0" borderId="25" xfId="1" applyFont="1" applyBorder="1"/>
    <xf numFmtId="0" fontId="4" fillId="0" borderId="12" xfId="0" applyFont="1" applyBorder="1"/>
    <xf numFmtId="0" fontId="3" fillId="0" borderId="2" xfId="0" applyFont="1" applyBorder="1"/>
    <xf numFmtId="44" fontId="2" fillId="0" borderId="6" xfId="1" applyFont="1" applyBorder="1"/>
    <xf numFmtId="44" fontId="2" fillId="0" borderId="7" xfId="1" applyFont="1" applyBorder="1"/>
    <xf numFmtId="0" fontId="2" fillId="0" borderId="2" xfId="0" applyFont="1" applyBorder="1"/>
    <xf numFmtId="0" fontId="2" fillId="0" borderId="22" xfId="0" applyFont="1" applyBorder="1"/>
    <xf numFmtId="0" fontId="2" fillId="2" borderId="23" xfId="0" applyFont="1" applyFill="1" applyBorder="1" applyAlignment="1">
      <alignment horizontal="center"/>
    </xf>
    <xf numFmtId="44" fontId="2" fillId="2" borderId="24" xfId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6" xfId="0" applyFont="1" applyFill="1" applyBorder="1"/>
    <xf numFmtId="44" fontId="2" fillId="2" borderId="22" xfId="1" applyFont="1" applyFill="1" applyBorder="1"/>
    <xf numFmtId="44" fontId="2" fillId="2" borderId="22" xfId="0" applyNumberFormat="1" applyFont="1" applyFill="1" applyBorder="1"/>
    <xf numFmtId="44" fontId="2" fillId="2" borderId="7" xfId="0" applyNumberFormat="1" applyFont="1" applyFill="1" applyBorder="1"/>
    <xf numFmtId="44" fontId="2" fillId="3" borderId="10" xfId="1" applyFont="1" applyFill="1" applyBorder="1"/>
    <xf numFmtId="44" fontId="2" fillId="4" borderId="31" xfId="1" applyFont="1" applyFill="1" applyBorder="1"/>
    <xf numFmtId="44" fontId="2" fillId="2" borderId="32" xfId="1" applyFont="1" applyFill="1" applyBorder="1"/>
    <xf numFmtId="0" fontId="2" fillId="3" borderId="33" xfId="0" applyFont="1" applyFill="1" applyBorder="1"/>
    <xf numFmtId="0" fontId="2" fillId="4" borderId="34" xfId="0" applyFont="1" applyFill="1" applyBorder="1"/>
    <xf numFmtId="0" fontId="2" fillId="2" borderId="35" xfId="0" applyFont="1" applyFill="1" applyBorder="1"/>
    <xf numFmtId="44" fontId="0" fillId="5" borderId="1" xfId="1" applyFont="1" applyFill="1" applyBorder="1"/>
    <xf numFmtId="0" fontId="0" fillId="0" borderId="36" xfId="0" applyBorder="1" applyAlignment="1">
      <alignment horizontal="center"/>
    </xf>
    <xf numFmtId="0" fontId="0" fillId="0" borderId="15" xfId="0" applyBorder="1"/>
    <xf numFmtId="0" fontId="6" fillId="0" borderId="0" xfId="0" applyFont="1"/>
    <xf numFmtId="44" fontId="0" fillId="0" borderId="37" xfId="1" applyFont="1" applyBorder="1"/>
    <xf numFmtId="0" fontId="0" fillId="0" borderId="37" xfId="0" applyBorder="1"/>
    <xf numFmtId="0" fontId="7" fillId="0" borderId="0" xfId="0" applyFont="1"/>
    <xf numFmtId="44" fontId="2" fillId="0" borderId="0" xfId="1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0</xdr:rowOff>
    </xdr:from>
    <xdr:to>
      <xdr:col>3</xdr:col>
      <xdr:colOff>955675</xdr:colOff>
      <xdr:row>1</xdr:row>
      <xdr:rowOff>138430</xdr:rowOff>
    </xdr:to>
    <xdr:pic>
      <xdr:nvPicPr>
        <xdr:cNvPr id="4" name="Picture 3" descr="A picture containing text, emblem, symbol, circle&#10;&#10;Description automatically generated">
          <a:extLst>
            <a:ext uri="{FF2B5EF4-FFF2-40B4-BE49-F238E27FC236}">
              <a16:creationId xmlns:a16="http://schemas.microsoft.com/office/drawing/2014/main" id="{66C112EF-C715-77D1-BC0B-6CA5DB336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0"/>
          <a:ext cx="688975" cy="5670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XFD7"/>
    </sheetView>
  </sheetViews>
  <sheetFormatPr defaultRowHeight="15" x14ac:dyDescent="0.25"/>
  <cols>
    <col min="1" max="1" width="37.7109375" customWidth="1"/>
    <col min="2" max="2" width="18.42578125" style="4" customWidth="1"/>
    <col min="3" max="4" width="16.28515625" style="4" customWidth="1"/>
  </cols>
  <sheetData>
    <row r="1" spans="1:9" ht="33.75" x14ac:dyDescent="0.5">
      <c r="A1" s="81" t="s">
        <v>361</v>
      </c>
      <c r="B1" s="81"/>
      <c r="C1" s="81"/>
    </row>
    <row r="2" spans="1:9" ht="15.75" thickBot="1" x14ac:dyDescent="0.3">
      <c r="A2" s="83"/>
      <c r="B2" s="82"/>
      <c r="C2" s="82"/>
      <c r="D2" s="82"/>
    </row>
    <row r="3" spans="1:9" x14ac:dyDescent="0.25">
      <c r="A3" s="84" t="s">
        <v>357</v>
      </c>
      <c r="C3" s="85" t="s">
        <v>362</v>
      </c>
      <c r="D3" s="85"/>
    </row>
    <row r="4" spans="1:9" x14ac:dyDescent="0.25">
      <c r="A4" s="84" t="s">
        <v>358</v>
      </c>
      <c r="C4" s="85"/>
      <c r="D4" s="85" t="s">
        <v>363</v>
      </c>
    </row>
    <row r="5" spans="1:9" x14ac:dyDescent="0.25">
      <c r="A5" s="84" t="s">
        <v>359</v>
      </c>
      <c r="C5" s="85"/>
      <c r="D5" s="85" t="s">
        <v>364</v>
      </c>
    </row>
    <row r="6" spans="1:9" x14ac:dyDescent="0.25">
      <c r="A6" s="84" t="s">
        <v>360</v>
      </c>
      <c r="C6" s="85" t="s">
        <v>365</v>
      </c>
      <c r="D6" s="85"/>
    </row>
    <row r="7" spans="1:9" x14ac:dyDescent="0.25">
      <c r="A7" s="84"/>
      <c r="C7" s="85"/>
      <c r="D7" s="85"/>
    </row>
    <row r="8" spans="1:9" x14ac:dyDescent="0.25">
      <c r="A8" s="84"/>
      <c r="C8" s="85"/>
      <c r="D8" s="85"/>
    </row>
    <row r="9" spans="1:9" x14ac:dyDescent="0.25">
      <c r="A9" s="84"/>
      <c r="C9" s="85"/>
      <c r="D9" s="85"/>
    </row>
    <row r="11" spans="1:9" x14ac:dyDescent="0.25">
      <c r="A11" s="86" t="s">
        <v>44</v>
      </c>
      <c r="B11" s="87"/>
      <c r="C11" s="87"/>
      <c r="D11" s="88"/>
    </row>
    <row r="12" spans="1:9" x14ac:dyDescent="0.25">
      <c r="A12" s="16" t="s">
        <v>0</v>
      </c>
      <c r="B12" s="29" t="s">
        <v>351</v>
      </c>
      <c r="C12" s="29" t="s">
        <v>352</v>
      </c>
      <c r="D12" s="29" t="s">
        <v>353</v>
      </c>
    </row>
    <row r="13" spans="1:9" x14ac:dyDescent="0.25">
      <c r="A13" s="17" t="s">
        <v>1</v>
      </c>
      <c r="B13" s="30">
        <v>75000</v>
      </c>
      <c r="C13" s="30">
        <v>79893.13</v>
      </c>
      <c r="D13" s="30">
        <v>140678.79999999999</v>
      </c>
      <c r="E13" s="15"/>
      <c r="F13" s="15"/>
      <c r="G13" s="15"/>
      <c r="H13" s="15"/>
      <c r="I13" s="15"/>
    </row>
    <row r="14" spans="1:9" x14ac:dyDescent="0.25">
      <c r="A14" s="17" t="s">
        <v>2</v>
      </c>
      <c r="B14" s="30">
        <v>1000</v>
      </c>
      <c r="C14" s="30">
        <v>696.48</v>
      </c>
      <c r="D14" s="30">
        <v>1000</v>
      </c>
    </row>
    <row r="15" spans="1:9" x14ac:dyDescent="0.25">
      <c r="A15" s="17" t="s">
        <v>3</v>
      </c>
      <c r="B15" s="30">
        <v>5735</v>
      </c>
      <c r="C15" s="30">
        <v>7062.34</v>
      </c>
      <c r="D15" s="30">
        <f>7062.34+353.12</f>
        <v>7415.46</v>
      </c>
    </row>
    <row r="16" spans="1:9" x14ac:dyDescent="0.25">
      <c r="A16" s="17" t="s">
        <v>4</v>
      </c>
      <c r="B16" s="30">
        <v>12500</v>
      </c>
      <c r="C16" s="30">
        <v>17148.900000000001</v>
      </c>
      <c r="D16" s="30">
        <v>20965.21</v>
      </c>
    </row>
    <row r="17" spans="1:6" x14ac:dyDescent="0.25">
      <c r="A17" s="17" t="s">
        <v>5</v>
      </c>
      <c r="B17" s="30">
        <v>0</v>
      </c>
      <c r="C17" s="30">
        <v>2074.67</v>
      </c>
      <c r="D17" s="30">
        <v>7000</v>
      </c>
      <c r="F17" s="41"/>
    </row>
    <row r="18" spans="1:6" x14ac:dyDescent="0.25">
      <c r="A18" s="17" t="s">
        <v>6</v>
      </c>
      <c r="B18" s="30">
        <v>500</v>
      </c>
      <c r="C18" s="30">
        <v>423.54</v>
      </c>
      <c r="D18" s="30">
        <v>500</v>
      </c>
    </row>
    <row r="19" spans="1:6" x14ac:dyDescent="0.25">
      <c r="A19" s="17" t="s">
        <v>7</v>
      </c>
      <c r="B19" s="30">
        <v>3000</v>
      </c>
      <c r="C19" s="30">
        <v>600</v>
      </c>
      <c r="D19" s="30">
        <v>3000</v>
      </c>
    </row>
    <row r="20" spans="1:6" x14ac:dyDescent="0.25">
      <c r="A20" s="18" t="s">
        <v>8</v>
      </c>
      <c r="B20" s="30">
        <v>0</v>
      </c>
      <c r="C20" s="30">
        <v>0</v>
      </c>
      <c r="D20" s="30"/>
    </row>
    <row r="21" spans="1:6" x14ac:dyDescent="0.25">
      <c r="A21" s="17" t="s">
        <v>9</v>
      </c>
      <c r="B21" s="30">
        <v>10800</v>
      </c>
      <c r="C21" s="30">
        <v>5400</v>
      </c>
      <c r="D21" s="30">
        <v>10800</v>
      </c>
    </row>
    <row r="22" spans="1:6" x14ac:dyDescent="0.25">
      <c r="A22" s="17" t="s">
        <v>10</v>
      </c>
      <c r="B22" s="30">
        <v>300</v>
      </c>
      <c r="C22" s="30">
        <v>42.75</v>
      </c>
      <c r="D22" s="30">
        <v>200</v>
      </c>
    </row>
    <row r="23" spans="1:6" x14ac:dyDescent="0.25">
      <c r="A23" s="17" t="s">
        <v>11</v>
      </c>
      <c r="B23" s="30">
        <v>6000</v>
      </c>
      <c r="C23" s="30">
        <v>4773.34</v>
      </c>
      <c r="D23" s="30">
        <v>6000</v>
      </c>
    </row>
    <row r="24" spans="1:6" x14ac:dyDescent="0.25">
      <c r="A24" s="17" t="s">
        <v>12</v>
      </c>
      <c r="B24" s="30">
        <v>3000</v>
      </c>
      <c r="C24" s="30">
        <v>2626.53</v>
      </c>
      <c r="D24" s="30">
        <v>3000</v>
      </c>
    </row>
    <row r="25" spans="1:6" x14ac:dyDescent="0.25">
      <c r="A25" s="18" t="s">
        <v>13</v>
      </c>
      <c r="B25" s="30">
        <v>6500</v>
      </c>
      <c r="C25" s="30">
        <v>9719.36</v>
      </c>
      <c r="D25" s="30">
        <v>7743.66</v>
      </c>
    </row>
    <row r="26" spans="1:6" x14ac:dyDescent="0.25">
      <c r="A26" s="18" t="s">
        <v>14</v>
      </c>
      <c r="B26" s="30">
        <v>1000</v>
      </c>
      <c r="C26" s="30">
        <v>8</v>
      </c>
      <c r="D26" s="30">
        <v>500</v>
      </c>
    </row>
    <row r="27" spans="1:6" x14ac:dyDescent="0.25">
      <c r="A27" s="18" t="s">
        <v>15</v>
      </c>
      <c r="B27" s="30">
        <v>11000</v>
      </c>
      <c r="C27" s="30">
        <v>2142.46</v>
      </c>
      <c r="D27" s="30">
        <v>5000</v>
      </c>
    </row>
    <row r="28" spans="1:6" x14ac:dyDescent="0.25">
      <c r="A28" s="18" t="s">
        <v>16</v>
      </c>
      <c r="B28" s="30">
        <v>0</v>
      </c>
      <c r="C28" s="30">
        <v>0</v>
      </c>
      <c r="D28" s="30"/>
    </row>
    <row r="29" spans="1:6" x14ac:dyDescent="0.25">
      <c r="A29" s="18" t="s">
        <v>17</v>
      </c>
      <c r="B29" s="30">
        <v>1500</v>
      </c>
      <c r="C29" s="30">
        <v>2541</v>
      </c>
      <c r="D29" s="30">
        <v>1500</v>
      </c>
    </row>
    <row r="30" spans="1:6" x14ac:dyDescent="0.25">
      <c r="A30" s="18" t="s">
        <v>18</v>
      </c>
      <c r="B30" s="30">
        <v>7500</v>
      </c>
      <c r="C30" s="30">
        <v>3817.61</v>
      </c>
      <c r="D30" s="30">
        <v>5000</v>
      </c>
    </row>
    <row r="31" spans="1:6" x14ac:dyDescent="0.25">
      <c r="A31" s="18" t="s">
        <v>19</v>
      </c>
      <c r="B31" s="30">
        <v>7500</v>
      </c>
      <c r="C31" s="30">
        <v>3868.08</v>
      </c>
      <c r="D31" s="30">
        <v>5000</v>
      </c>
    </row>
    <row r="32" spans="1:6" x14ac:dyDescent="0.25">
      <c r="A32" s="18" t="s">
        <v>20</v>
      </c>
      <c r="B32" s="30">
        <v>9023</v>
      </c>
      <c r="C32" s="30">
        <v>5317.02</v>
      </c>
      <c r="D32" s="30">
        <v>7000</v>
      </c>
    </row>
    <row r="33" spans="1:4" x14ac:dyDescent="0.25">
      <c r="A33" s="18" t="s">
        <v>21</v>
      </c>
      <c r="B33" s="30">
        <v>0</v>
      </c>
      <c r="C33" s="30">
        <v>0</v>
      </c>
      <c r="D33" s="30"/>
    </row>
    <row r="34" spans="1:4" x14ac:dyDescent="0.25">
      <c r="A34" s="18" t="s">
        <v>22</v>
      </c>
      <c r="B34" s="30">
        <v>10700</v>
      </c>
      <c r="C34" s="30">
        <v>2667.56</v>
      </c>
      <c r="D34" s="30">
        <v>8000</v>
      </c>
    </row>
    <row r="35" spans="1:4" x14ac:dyDescent="0.25">
      <c r="A35" s="18" t="s">
        <v>23</v>
      </c>
      <c r="B35" s="30">
        <v>2800</v>
      </c>
      <c r="C35" s="30">
        <v>8150.29</v>
      </c>
      <c r="D35" s="30">
        <v>2800</v>
      </c>
    </row>
    <row r="36" spans="1:4" x14ac:dyDescent="0.25">
      <c r="A36" s="18" t="s">
        <v>24</v>
      </c>
      <c r="B36" s="30">
        <v>10550</v>
      </c>
      <c r="C36" s="30">
        <v>1236.0999999999999</v>
      </c>
      <c r="D36" s="30">
        <v>10000</v>
      </c>
    </row>
    <row r="37" spans="1:4" x14ac:dyDescent="0.25">
      <c r="A37" s="18" t="s">
        <v>25</v>
      </c>
      <c r="B37" s="30">
        <v>27787</v>
      </c>
      <c r="C37" s="30">
        <v>23998.639999999999</v>
      </c>
      <c r="D37" s="30">
        <v>28000</v>
      </c>
    </row>
    <row r="38" spans="1:4" x14ac:dyDescent="0.25">
      <c r="A38" s="18" t="s">
        <v>26</v>
      </c>
      <c r="B38" s="30">
        <v>2500</v>
      </c>
      <c r="C38" s="30">
        <v>0</v>
      </c>
      <c r="D38" s="30"/>
    </row>
    <row r="39" spans="1:4" x14ac:dyDescent="0.25">
      <c r="A39" s="18" t="s">
        <v>27</v>
      </c>
      <c r="B39" s="30">
        <v>2000</v>
      </c>
      <c r="C39" s="30">
        <v>1577.52</v>
      </c>
      <c r="D39" s="30">
        <v>2000</v>
      </c>
    </row>
    <row r="40" spans="1:4" x14ac:dyDescent="0.25">
      <c r="A40" s="18" t="s">
        <v>28</v>
      </c>
      <c r="B40" s="30">
        <v>2000</v>
      </c>
      <c r="C40" s="30">
        <v>2890.13</v>
      </c>
      <c r="D40" s="30">
        <v>2500</v>
      </c>
    </row>
    <row r="41" spans="1:4" x14ac:dyDescent="0.25">
      <c r="A41" s="18" t="s">
        <v>29</v>
      </c>
      <c r="B41" s="30">
        <v>17500</v>
      </c>
      <c r="C41" s="30">
        <v>12102</v>
      </c>
      <c r="D41" s="30">
        <v>17500</v>
      </c>
    </row>
    <row r="42" spans="1:4" x14ac:dyDescent="0.25">
      <c r="A42" s="18" t="s">
        <v>30</v>
      </c>
      <c r="B42" s="30">
        <v>0</v>
      </c>
      <c r="C42" s="30">
        <v>360.66</v>
      </c>
      <c r="D42" s="30">
        <v>500</v>
      </c>
    </row>
    <row r="43" spans="1:4" x14ac:dyDescent="0.25">
      <c r="A43" s="18" t="s">
        <v>31</v>
      </c>
      <c r="B43" s="30">
        <v>500</v>
      </c>
      <c r="C43" s="30">
        <v>250</v>
      </c>
      <c r="D43" s="30">
        <v>500</v>
      </c>
    </row>
    <row r="44" spans="1:4" x14ac:dyDescent="0.25">
      <c r="A44" s="18" t="s">
        <v>32</v>
      </c>
      <c r="B44" s="30">
        <v>2840</v>
      </c>
      <c r="C44" s="30">
        <v>329.66</v>
      </c>
      <c r="D44" s="30">
        <v>2850</v>
      </c>
    </row>
    <row r="45" spans="1:4" x14ac:dyDescent="0.25">
      <c r="A45" s="18" t="s">
        <v>33</v>
      </c>
      <c r="B45" s="30">
        <v>0</v>
      </c>
      <c r="C45" s="30">
        <v>67.099999999999994</v>
      </c>
      <c r="D45" s="30">
        <v>100</v>
      </c>
    </row>
    <row r="46" spans="1:4" x14ac:dyDescent="0.25">
      <c r="A46" s="18" t="s">
        <v>34</v>
      </c>
      <c r="B46" s="30">
        <v>17440</v>
      </c>
      <c r="C46" s="30">
        <v>8752.36</v>
      </c>
      <c r="D46" s="30">
        <v>15500</v>
      </c>
    </row>
    <row r="47" spans="1:4" x14ac:dyDescent="0.25">
      <c r="A47" s="18" t="s">
        <v>35</v>
      </c>
      <c r="B47" s="30">
        <v>3308</v>
      </c>
      <c r="C47" s="30">
        <v>1119.73</v>
      </c>
      <c r="D47" s="30">
        <v>2000</v>
      </c>
    </row>
    <row r="48" spans="1:4" x14ac:dyDescent="0.25">
      <c r="A48" s="18" t="s">
        <v>36</v>
      </c>
      <c r="B48" s="30">
        <v>625</v>
      </c>
      <c r="C48" s="30">
        <v>0</v>
      </c>
      <c r="D48" s="30">
        <v>500</v>
      </c>
    </row>
    <row r="49" spans="1:4" x14ac:dyDescent="0.25">
      <c r="A49" s="18" t="s">
        <v>37</v>
      </c>
      <c r="B49" s="30">
        <v>6876</v>
      </c>
      <c r="C49" s="30">
        <v>5111.38</v>
      </c>
      <c r="D49" s="30">
        <v>6000</v>
      </c>
    </row>
    <row r="50" spans="1:4" x14ac:dyDescent="0.25">
      <c r="A50" s="19" t="s">
        <v>38</v>
      </c>
      <c r="B50" s="30">
        <v>6000</v>
      </c>
      <c r="C50" s="30">
        <v>3544.51</v>
      </c>
      <c r="D50" s="30">
        <v>6000</v>
      </c>
    </row>
    <row r="51" spans="1:4" x14ac:dyDescent="0.25">
      <c r="A51" s="20" t="s">
        <v>39</v>
      </c>
      <c r="B51" s="30">
        <v>0</v>
      </c>
      <c r="C51" s="30">
        <v>0</v>
      </c>
      <c r="D51" s="30"/>
    </row>
    <row r="52" spans="1:4" x14ac:dyDescent="0.25">
      <c r="A52" s="20" t="s">
        <v>40</v>
      </c>
      <c r="B52" s="30">
        <v>0</v>
      </c>
      <c r="C52" s="30">
        <v>0</v>
      </c>
      <c r="D52" s="30"/>
    </row>
    <row r="53" spans="1:4" x14ac:dyDescent="0.25">
      <c r="A53" s="20" t="s">
        <v>41</v>
      </c>
      <c r="B53" s="30">
        <v>0</v>
      </c>
      <c r="C53" s="30">
        <v>0</v>
      </c>
      <c r="D53" s="30"/>
    </row>
    <row r="54" spans="1:4" ht="15.75" thickBot="1" x14ac:dyDescent="0.3">
      <c r="A54" s="31" t="s">
        <v>42</v>
      </c>
      <c r="B54" s="32">
        <v>0</v>
      </c>
      <c r="C54" s="32">
        <v>0</v>
      </c>
      <c r="D54" s="32"/>
    </row>
    <row r="55" spans="1:4" ht="15.75" thickBot="1" x14ac:dyDescent="0.3">
      <c r="A55" s="62" t="s">
        <v>43</v>
      </c>
      <c r="B55" s="60">
        <f>SUM(B13:B54)</f>
        <v>275284</v>
      </c>
      <c r="C55" s="60">
        <f>SUM(C13:C54)</f>
        <v>220312.85</v>
      </c>
      <c r="D55" s="61">
        <f>SUM(D13:D53)</f>
        <v>337053.13</v>
      </c>
    </row>
    <row r="56" spans="1:4" x14ac:dyDescent="0.25">
      <c r="A56" s="4"/>
    </row>
    <row r="57" spans="1:4" x14ac:dyDescent="0.25">
      <c r="A57" s="4"/>
    </row>
  </sheetData>
  <mergeCells count="1">
    <mergeCell ref="A11:D1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workbookViewId="0">
      <selection activeCell="F12" sqref="F12"/>
    </sheetView>
  </sheetViews>
  <sheetFormatPr defaultRowHeight="15" x14ac:dyDescent="0.25"/>
  <cols>
    <col min="1" max="1" width="38.7109375" customWidth="1"/>
    <col min="2" max="2" width="18.7109375" customWidth="1"/>
    <col min="3" max="3" width="17" customWidth="1"/>
    <col min="4" max="4" width="11.5703125" style="4" customWidth="1"/>
  </cols>
  <sheetData>
    <row r="1" spans="1:4" x14ac:dyDescent="0.25">
      <c r="A1" s="94" t="s">
        <v>202</v>
      </c>
      <c r="B1" s="94"/>
      <c r="C1" s="94"/>
      <c r="D1" s="94"/>
    </row>
    <row r="2" spans="1:4" x14ac:dyDescent="0.25">
      <c r="A2" s="27" t="s">
        <v>0</v>
      </c>
      <c r="B2" s="22" t="s">
        <v>351</v>
      </c>
      <c r="C2" s="22" t="s">
        <v>352</v>
      </c>
      <c r="D2" s="29" t="s">
        <v>353</v>
      </c>
    </row>
    <row r="3" spans="1:4" x14ac:dyDescent="0.25">
      <c r="A3" s="18" t="s">
        <v>203</v>
      </c>
      <c r="B3" s="29">
        <v>0</v>
      </c>
      <c r="C3" s="29">
        <v>443.2</v>
      </c>
      <c r="D3" s="29">
        <v>1000</v>
      </c>
    </row>
    <row r="4" spans="1:4" x14ac:dyDescent="0.25">
      <c r="A4" s="18" t="s">
        <v>204</v>
      </c>
      <c r="B4" s="30">
        <v>0</v>
      </c>
      <c r="C4" s="30">
        <v>870</v>
      </c>
      <c r="D4" s="30"/>
    </row>
    <row r="5" spans="1:4" x14ac:dyDescent="0.25">
      <c r="A5" s="18" t="s">
        <v>42</v>
      </c>
      <c r="B5" s="30">
        <v>0</v>
      </c>
      <c r="C5" s="30"/>
      <c r="D5" s="30"/>
    </row>
    <row r="6" spans="1:4" ht="15.75" thickBot="1" x14ac:dyDescent="0.3">
      <c r="A6" s="19" t="s">
        <v>205</v>
      </c>
      <c r="B6" s="32">
        <v>0</v>
      </c>
      <c r="C6" s="32"/>
      <c r="D6" s="32"/>
    </row>
    <row r="7" spans="1:4" ht="15.75" thickBot="1" x14ac:dyDescent="0.3">
      <c r="A7" s="55" t="s">
        <v>43</v>
      </c>
      <c r="B7" s="56">
        <f>SUM(B3:B6)</f>
        <v>0</v>
      </c>
      <c r="C7" s="56">
        <f>SUM(C3:C6)</f>
        <v>1313.2</v>
      </c>
      <c r="D7" s="57">
        <f>SUM(D3:D6)</f>
        <v>1000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4"/>
  <sheetViews>
    <sheetView workbookViewId="0">
      <selection activeCell="M32" sqref="M32"/>
    </sheetView>
  </sheetViews>
  <sheetFormatPr defaultRowHeight="15" x14ac:dyDescent="0.25"/>
  <cols>
    <col min="1" max="1" width="37.140625" customWidth="1"/>
    <col min="2" max="2" width="16.5703125" customWidth="1"/>
    <col min="3" max="3" width="15.42578125" customWidth="1"/>
    <col min="4" max="4" width="15.85546875" style="4" customWidth="1"/>
  </cols>
  <sheetData>
    <row r="1" spans="1:4" x14ac:dyDescent="0.25">
      <c r="A1" s="95" t="s">
        <v>206</v>
      </c>
      <c r="B1" s="96"/>
      <c r="C1" s="96"/>
      <c r="D1" s="97"/>
    </row>
    <row r="2" spans="1:4" x14ac:dyDescent="0.25">
      <c r="A2" s="27" t="s">
        <v>0</v>
      </c>
      <c r="B2" s="22" t="s">
        <v>351</v>
      </c>
      <c r="C2" s="22" t="s">
        <v>352</v>
      </c>
      <c r="D2" s="29" t="s">
        <v>353</v>
      </c>
    </row>
    <row r="3" spans="1:4" x14ac:dyDescent="0.25">
      <c r="A3" s="18" t="s">
        <v>207</v>
      </c>
      <c r="B3" s="30"/>
      <c r="C3" s="30"/>
      <c r="D3" s="30"/>
    </row>
    <row r="4" spans="1:4" x14ac:dyDescent="0.25">
      <c r="A4" s="18" t="s">
        <v>208</v>
      </c>
      <c r="B4" s="30"/>
      <c r="C4" s="30"/>
      <c r="D4" s="30"/>
    </row>
    <row r="5" spans="1:4" x14ac:dyDescent="0.25">
      <c r="A5" s="18" t="s">
        <v>209</v>
      </c>
      <c r="B5" s="30"/>
      <c r="C5" s="30"/>
      <c r="D5" s="30"/>
    </row>
    <row r="6" spans="1:4" x14ac:dyDescent="0.25">
      <c r="A6" s="18" t="s">
        <v>210</v>
      </c>
      <c r="B6" s="30"/>
      <c r="C6" s="30"/>
      <c r="D6" s="30"/>
    </row>
    <row r="7" spans="1:4" x14ac:dyDescent="0.25">
      <c r="A7" s="18" t="s">
        <v>211</v>
      </c>
      <c r="B7" s="30"/>
      <c r="C7" s="30"/>
      <c r="D7" s="30"/>
    </row>
    <row r="8" spans="1:4" x14ac:dyDescent="0.25">
      <c r="A8" s="18" t="s">
        <v>212</v>
      </c>
      <c r="B8" s="30"/>
      <c r="C8" s="30"/>
      <c r="D8" s="30"/>
    </row>
    <row r="9" spans="1:4" x14ac:dyDescent="0.25">
      <c r="A9" s="18" t="s">
        <v>95</v>
      </c>
      <c r="B9" s="30"/>
      <c r="C9" s="30"/>
      <c r="D9" s="30"/>
    </row>
    <row r="10" spans="1:4" x14ac:dyDescent="0.25">
      <c r="A10" s="18" t="s">
        <v>213</v>
      </c>
      <c r="B10" s="30">
        <v>106203</v>
      </c>
      <c r="C10" s="30">
        <v>73588.070000000007</v>
      </c>
      <c r="D10" s="30">
        <v>133471</v>
      </c>
    </row>
    <row r="11" spans="1:4" x14ac:dyDescent="0.25">
      <c r="A11" s="18" t="s">
        <v>147</v>
      </c>
      <c r="B11" s="30"/>
      <c r="C11" s="30">
        <v>192</v>
      </c>
      <c r="D11" s="30"/>
    </row>
    <row r="12" spans="1:4" x14ac:dyDescent="0.25">
      <c r="A12" s="18" t="s">
        <v>134</v>
      </c>
      <c r="B12" s="30">
        <v>2000</v>
      </c>
      <c r="C12" s="30">
        <v>14060.47</v>
      </c>
      <c r="D12" s="30">
        <v>8000</v>
      </c>
    </row>
    <row r="13" spans="1:4" x14ac:dyDescent="0.25">
      <c r="A13" s="18" t="s">
        <v>48</v>
      </c>
      <c r="B13" s="30">
        <v>8125</v>
      </c>
      <c r="C13" s="30">
        <v>7940.56</v>
      </c>
      <c r="D13" s="30">
        <v>7863.26</v>
      </c>
    </row>
    <row r="14" spans="1:4" x14ac:dyDescent="0.25">
      <c r="A14" s="18" t="s">
        <v>49</v>
      </c>
      <c r="B14" s="30">
        <v>17693</v>
      </c>
      <c r="C14" s="30">
        <v>15512.59</v>
      </c>
      <c r="D14" s="30">
        <v>22102.799999999999</v>
      </c>
    </row>
    <row r="15" spans="1:4" x14ac:dyDescent="0.25">
      <c r="A15" s="18" t="s">
        <v>50</v>
      </c>
      <c r="B15" s="30">
        <v>26956</v>
      </c>
      <c r="C15" s="30">
        <v>1989.85</v>
      </c>
      <c r="D15" s="30">
        <v>5000</v>
      </c>
    </row>
    <row r="16" spans="1:4" x14ac:dyDescent="0.25">
      <c r="A16" s="18" t="s">
        <v>99</v>
      </c>
      <c r="B16" s="30">
        <v>559</v>
      </c>
      <c r="C16" s="30">
        <v>635.34</v>
      </c>
      <c r="D16" s="30"/>
    </row>
    <row r="17" spans="1:4" x14ac:dyDescent="0.25">
      <c r="A17" s="18" t="s">
        <v>214</v>
      </c>
      <c r="B17" s="30">
        <v>1000</v>
      </c>
      <c r="C17" s="30"/>
      <c r="D17" s="30"/>
    </row>
    <row r="18" spans="1:4" x14ac:dyDescent="0.25">
      <c r="A18" s="18" t="s">
        <v>215</v>
      </c>
      <c r="B18" s="30">
        <v>3000</v>
      </c>
      <c r="C18" s="30">
        <v>2500</v>
      </c>
      <c r="D18" s="30">
        <v>3000</v>
      </c>
    </row>
    <row r="19" spans="1:4" x14ac:dyDescent="0.25">
      <c r="A19" s="18" t="s">
        <v>216</v>
      </c>
      <c r="B19" s="30">
        <v>10800</v>
      </c>
      <c r="C19" s="30">
        <v>8400</v>
      </c>
      <c r="D19" s="30">
        <v>10800</v>
      </c>
    </row>
    <row r="20" spans="1:4" x14ac:dyDescent="0.25">
      <c r="A20" s="18" t="s">
        <v>217</v>
      </c>
      <c r="B20" s="30">
        <v>90000</v>
      </c>
      <c r="C20" s="30">
        <v>127431.47</v>
      </c>
      <c r="D20" s="30">
        <v>100000</v>
      </c>
    </row>
    <row r="21" spans="1:4" x14ac:dyDescent="0.25">
      <c r="A21" s="18" t="s">
        <v>8</v>
      </c>
      <c r="B21" s="30"/>
      <c r="C21" s="30"/>
      <c r="D21" s="30"/>
    </row>
    <row r="22" spans="1:4" x14ac:dyDescent="0.25">
      <c r="A22" s="18" t="s">
        <v>101</v>
      </c>
      <c r="B22" s="30">
        <v>100</v>
      </c>
      <c r="C22" s="30">
        <v>161.15</v>
      </c>
      <c r="D22" s="30">
        <v>200</v>
      </c>
    </row>
    <row r="23" spans="1:4" x14ac:dyDescent="0.25">
      <c r="A23" s="18" t="s">
        <v>56</v>
      </c>
      <c r="B23" s="30">
        <v>1000</v>
      </c>
      <c r="C23" s="30">
        <v>1319.5</v>
      </c>
      <c r="D23" s="30">
        <v>1500</v>
      </c>
    </row>
    <row r="24" spans="1:4" x14ac:dyDescent="0.25">
      <c r="A24" s="18" t="s">
        <v>218</v>
      </c>
      <c r="B24" s="30">
        <v>50</v>
      </c>
      <c r="C24" s="30">
        <v>8092.54</v>
      </c>
      <c r="D24" s="30">
        <v>8500</v>
      </c>
    </row>
    <row r="25" spans="1:4" x14ac:dyDescent="0.25">
      <c r="A25" s="18" t="s">
        <v>219</v>
      </c>
      <c r="B25" s="30">
        <v>18000</v>
      </c>
      <c r="C25" s="30">
        <v>15604.7</v>
      </c>
      <c r="D25" s="30">
        <v>16000</v>
      </c>
    </row>
    <row r="26" spans="1:4" x14ac:dyDescent="0.25">
      <c r="A26" s="18" t="s">
        <v>220</v>
      </c>
      <c r="B26" s="30">
        <v>20000</v>
      </c>
      <c r="C26" s="30">
        <v>78202.259999999995</v>
      </c>
      <c r="D26" s="30">
        <v>30000</v>
      </c>
    </row>
    <row r="27" spans="1:4" x14ac:dyDescent="0.25">
      <c r="A27" s="18" t="s">
        <v>15</v>
      </c>
      <c r="B27" s="30">
        <v>500</v>
      </c>
      <c r="C27" s="30">
        <v>177.07</v>
      </c>
      <c r="D27" s="30">
        <v>500</v>
      </c>
    </row>
    <row r="28" spans="1:4" x14ac:dyDescent="0.25">
      <c r="A28" s="18" t="s">
        <v>17</v>
      </c>
      <c r="B28" s="30">
        <v>1000</v>
      </c>
      <c r="C28" s="30">
        <v>1926.18</v>
      </c>
      <c r="D28" s="30">
        <v>2500</v>
      </c>
    </row>
    <row r="29" spans="1:4" x14ac:dyDescent="0.25">
      <c r="A29" s="18" t="s">
        <v>182</v>
      </c>
      <c r="B29" s="30">
        <v>132500</v>
      </c>
      <c r="C29" s="30">
        <v>96475.11</v>
      </c>
      <c r="D29" s="30">
        <v>120000</v>
      </c>
    </row>
    <row r="30" spans="1:4" x14ac:dyDescent="0.25">
      <c r="A30" s="18" t="s">
        <v>19</v>
      </c>
      <c r="B30" s="30">
        <v>7000</v>
      </c>
      <c r="C30" s="30">
        <v>5392.6</v>
      </c>
      <c r="D30" s="30">
        <v>6000</v>
      </c>
    </row>
    <row r="31" spans="1:4" x14ac:dyDescent="0.25">
      <c r="A31" s="18" t="s">
        <v>221</v>
      </c>
      <c r="B31" s="30">
        <v>0</v>
      </c>
      <c r="C31" s="30">
        <v>0</v>
      </c>
      <c r="D31" s="30"/>
    </row>
    <row r="32" spans="1:4" x14ac:dyDescent="0.25">
      <c r="A32" s="18" t="s">
        <v>222</v>
      </c>
      <c r="B32" s="30">
        <v>87000</v>
      </c>
      <c r="C32" s="30">
        <v>89154.28</v>
      </c>
      <c r="D32" s="30">
        <v>100000</v>
      </c>
    </row>
    <row r="33" spans="1:4" x14ac:dyDescent="0.25">
      <c r="A33" s="18" t="s">
        <v>64</v>
      </c>
      <c r="B33" s="30">
        <v>0</v>
      </c>
      <c r="C33" s="30">
        <v>559.41999999999996</v>
      </c>
      <c r="D33" s="30">
        <v>300</v>
      </c>
    </row>
    <row r="34" spans="1:4" x14ac:dyDescent="0.25">
      <c r="A34" s="18" t="s">
        <v>223</v>
      </c>
      <c r="B34" s="30">
        <v>15000</v>
      </c>
      <c r="C34" s="30">
        <v>13452</v>
      </c>
      <c r="D34" s="30">
        <v>15000</v>
      </c>
    </row>
    <row r="35" spans="1:4" x14ac:dyDescent="0.25">
      <c r="A35" s="19" t="s">
        <v>224</v>
      </c>
      <c r="B35" s="30">
        <v>10550</v>
      </c>
      <c r="C35" s="30">
        <v>0</v>
      </c>
      <c r="D35" s="30"/>
    </row>
    <row r="36" spans="1:4" x14ac:dyDescent="0.25">
      <c r="A36" s="26" t="s">
        <v>25</v>
      </c>
      <c r="B36" s="30">
        <v>8000</v>
      </c>
      <c r="C36" s="30">
        <v>9122.84</v>
      </c>
      <c r="D36" s="30">
        <v>7000</v>
      </c>
    </row>
    <row r="37" spans="1:4" x14ac:dyDescent="0.25">
      <c r="A37" s="26" t="s">
        <v>225</v>
      </c>
      <c r="B37" s="30">
        <v>0</v>
      </c>
      <c r="C37" s="30">
        <v>0</v>
      </c>
      <c r="D37" s="30"/>
    </row>
    <row r="38" spans="1:4" x14ac:dyDescent="0.25">
      <c r="A38" s="26" t="s">
        <v>226</v>
      </c>
      <c r="B38" s="30">
        <v>4000</v>
      </c>
      <c r="C38" s="30">
        <v>0</v>
      </c>
      <c r="D38" s="30"/>
    </row>
    <row r="39" spans="1:4" x14ac:dyDescent="0.25">
      <c r="A39" s="26" t="s">
        <v>27</v>
      </c>
      <c r="B39" s="30">
        <v>3000</v>
      </c>
      <c r="C39" s="30">
        <v>678.89</v>
      </c>
      <c r="D39" s="30">
        <v>1500</v>
      </c>
    </row>
    <row r="40" spans="1:4" x14ac:dyDescent="0.25">
      <c r="A40" s="26" t="s">
        <v>227</v>
      </c>
      <c r="B40" s="30">
        <v>4000</v>
      </c>
      <c r="C40" s="30">
        <v>1902.01</v>
      </c>
      <c r="D40" s="30">
        <v>3000</v>
      </c>
    </row>
    <row r="41" spans="1:4" x14ac:dyDescent="0.25">
      <c r="A41" s="26" t="s">
        <v>112</v>
      </c>
      <c r="B41" s="30">
        <v>3000</v>
      </c>
      <c r="C41" s="30">
        <v>3973.76</v>
      </c>
      <c r="D41" s="30">
        <v>5000</v>
      </c>
    </row>
    <row r="42" spans="1:4" x14ac:dyDescent="0.25">
      <c r="A42" s="26" t="s">
        <v>70</v>
      </c>
      <c r="B42" s="30">
        <v>1500</v>
      </c>
      <c r="C42" s="30">
        <v>721.33</v>
      </c>
      <c r="D42" s="30">
        <v>1200</v>
      </c>
    </row>
    <row r="43" spans="1:4" x14ac:dyDescent="0.25">
      <c r="A43" s="26" t="s">
        <v>72</v>
      </c>
      <c r="B43" s="30">
        <v>2500</v>
      </c>
      <c r="C43" s="30">
        <v>2372.83</v>
      </c>
      <c r="D43" s="30">
        <v>500</v>
      </c>
    </row>
    <row r="44" spans="1:4" x14ac:dyDescent="0.25">
      <c r="A44" s="26" t="s">
        <v>32</v>
      </c>
      <c r="B44" s="30">
        <v>10200</v>
      </c>
      <c r="C44" s="30">
        <v>18727.54</v>
      </c>
      <c r="D44" s="30">
        <v>20000</v>
      </c>
    </row>
    <row r="45" spans="1:4" x14ac:dyDescent="0.25">
      <c r="A45" s="26" t="s">
        <v>33</v>
      </c>
      <c r="B45" s="30">
        <v>112</v>
      </c>
      <c r="C45" s="30">
        <v>54.52</v>
      </c>
      <c r="D45" s="30">
        <v>100</v>
      </c>
    </row>
    <row r="46" spans="1:4" x14ac:dyDescent="0.25">
      <c r="A46" s="26" t="s">
        <v>115</v>
      </c>
      <c r="B46" s="30">
        <v>1300</v>
      </c>
      <c r="C46" s="30">
        <v>633.26</v>
      </c>
      <c r="D46" s="30">
        <v>1000</v>
      </c>
    </row>
    <row r="47" spans="1:4" x14ac:dyDescent="0.25">
      <c r="A47" s="26" t="s">
        <v>35</v>
      </c>
      <c r="B47" s="30">
        <v>1000</v>
      </c>
      <c r="C47" s="30">
        <v>2688.19</v>
      </c>
      <c r="D47" s="30">
        <v>3000</v>
      </c>
    </row>
    <row r="48" spans="1:4" x14ac:dyDescent="0.25">
      <c r="A48" s="26" t="s">
        <v>228</v>
      </c>
      <c r="B48" s="30">
        <v>110</v>
      </c>
      <c r="C48" s="30">
        <v>0</v>
      </c>
      <c r="D48" s="30">
        <v>110</v>
      </c>
    </row>
    <row r="49" spans="1:4" x14ac:dyDescent="0.25">
      <c r="A49" s="26" t="s">
        <v>116</v>
      </c>
      <c r="B49" s="30">
        <v>744</v>
      </c>
      <c r="C49" s="30">
        <v>201.3</v>
      </c>
      <c r="D49" s="30">
        <v>700</v>
      </c>
    </row>
    <row r="50" spans="1:4" x14ac:dyDescent="0.25">
      <c r="A50" s="26" t="s">
        <v>37</v>
      </c>
      <c r="B50" s="30"/>
      <c r="C50" s="30"/>
      <c r="D50" s="30"/>
    </row>
    <row r="51" spans="1:4" x14ac:dyDescent="0.25">
      <c r="A51" s="26" t="s">
        <v>229</v>
      </c>
      <c r="B51" s="30"/>
      <c r="C51" s="30"/>
      <c r="D51" s="30"/>
    </row>
    <row r="52" spans="1:4" x14ac:dyDescent="0.25">
      <c r="A52" s="26" t="s">
        <v>230</v>
      </c>
      <c r="B52" s="30"/>
      <c r="C52" s="30"/>
      <c r="D52" s="30"/>
    </row>
    <row r="53" spans="1:4" x14ac:dyDescent="0.25">
      <c r="A53" s="26" t="s">
        <v>90</v>
      </c>
      <c r="B53" s="30"/>
      <c r="C53" s="30">
        <v>44646.239999999998</v>
      </c>
      <c r="D53" s="30"/>
    </row>
    <row r="54" spans="1:4" x14ac:dyDescent="0.25">
      <c r="A54" s="26" t="s">
        <v>231</v>
      </c>
      <c r="B54" s="30"/>
      <c r="C54" s="30"/>
      <c r="D54" s="30"/>
    </row>
    <row r="55" spans="1:4" x14ac:dyDescent="0.25">
      <c r="A55" s="26" t="s">
        <v>232</v>
      </c>
      <c r="B55" s="30"/>
      <c r="C55" s="30"/>
      <c r="D55" s="30"/>
    </row>
    <row r="56" spans="1:4" x14ac:dyDescent="0.25">
      <c r="A56" s="26" t="s">
        <v>233</v>
      </c>
      <c r="B56" s="30"/>
      <c r="C56" s="30"/>
      <c r="D56" s="30"/>
    </row>
    <row r="57" spans="1:4" x14ac:dyDescent="0.25">
      <c r="A57" s="26" t="s">
        <v>234</v>
      </c>
      <c r="B57" s="30"/>
      <c r="C57" s="30"/>
      <c r="D57" s="30"/>
    </row>
    <row r="58" spans="1:4" x14ac:dyDescent="0.25">
      <c r="A58" s="26" t="s">
        <v>235</v>
      </c>
      <c r="B58" s="30">
        <v>46000</v>
      </c>
      <c r="C58" s="30">
        <v>0</v>
      </c>
      <c r="D58" s="30">
        <v>38902</v>
      </c>
    </row>
    <row r="59" spans="1:4" x14ac:dyDescent="0.25">
      <c r="A59" s="26" t="s">
        <v>236</v>
      </c>
      <c r="B59" s="30"/>
      <c r="C59" s="30"/>
      <c r="D59" s="30"/>
    </row>
    <row r="60" spans="1:4" x14ac:dyDescent="0.25">
      <c r="A60" s="26" t="s">
        <v>126</v>
      </c>
      <c r="B60" s="30"/>
      <c r="C60" s="30"/>
      <c r="D60" s="30"/>
    </row>
    <row r="61" spans="1:4" x14ac:dyDescent="0.25">
      <c r="A61" s="26" t="s">
        <v>237</v>
      </c>
      <c r="B61" s="30">
        <v>0</v>
      </c>
      <c r="C61" s="30">
        <v>1420.24</v>
      </c>
      <c r="D61" s="30">
        <v>2000</v>
      </c>
    </row>
    <row r="62" spans="1:4" x14ac:dyDescent="0.25">
      <c r="A62" s="26" t="s">
        <v>179</v>
      </c>
      <c r="B62" s="30">
        <v>400</v>
      </c>
      <c r="C62" s="30"/>
      <c r="D62" s="30"/>
    </row>
    <row r="63" spans="1:4" x14ac:dyDescent="0.25">
      <c r="A63" s="26" t="s">
        <v>238</v>
      </c>
      <c r="B63" s="78">
        <v>55549</v>
      </c>
      <c r="C63" s="30"/>
      <c r="D63" s="30"/>
    </row>
    <row r="64" spans="1:4" x14ac:dyDescent="0.25">
      <c r="A64" s="26" t="s">
        <v>239</v>
      </c>
      <c r="B64" s="30"/>
      <c r="C64" s="30"/>
      <c r="D64" s="30"/>
    </row>
    <row r="65" spans="1:4" x14ac:dyDescent="0.25">
      <c r="A65" s="26" t="s">
        <v>240</v>
      </c>
      <c r="B65" s="30"/>
      <c r="C65" s="30"/>
      <c r="D65" s="30"/>
    </row>
    <row r="66" spans="1:4" x14ac:dyDescent="0.25">
      <c r="A66" s="26" t="s">
        <v>241</v>
      </c>
      <c r="B66" s="30"/>
      <c r="C66" s="30"/>
      <c r="D66" s="30"/>
    </row>
    <row r="67" spans="1:4" x14ac:dyDescent="0.25">
      <c r="A67" s="26" t="s">
        <v>242</v>
      </c>
      <c r="B67" s="30"/>
      <c r="C67" s="30"/>
      <c r="D67" s="30"/>
    </row>
    <row r="68" spans="1:4" x14ac:dyDescent="0.25">
      <c r="A68" s="26" t="s">
        <v>243</v>
      </c>
      <c r="B68" s="30"/>
      <c r="C68" s="30"/>
      <c r="D68" s="30"/>
    </row>
    <row r="69" spans="1:4" x14ac:dyDescent="0.25">
      <c r="A69" s="26" t="s">
        <v>244</v>
      </c>
      <c r="B69" s="30"/>
      <c r="C69" s="30"/>
      <c r="D69" s="30"/>
    </row>
    <row r="70" spans="1:4" x14ac:dyDescent="0.25">
      <c r="A70" s="26" t="s">
        <v>245</v>
      </c>
      <c r="B70" s="30">
        <v>62640</v>
      </c>
      <c r="C70" s="30"/>
      <c r="D70" s="30">
        <v>62640</v>
      </c>
    </row>
    <row r="71" spans="1:4" x14ac:dyDescent="0.25">
      <c r="A71" s="26" t="s">
        <v>246</v>
      </c>
      <c r="B71" s="30"/>
      <c r="C71" s="30"/>
      <c r="D71" s="30"/>
    </row>
    <row r="72" spans="1:4" x14ac:dyDescent="0.25">
      <c r="A72" s="26" t="s">
        <v>42</v>
      </c>
      <c r="B72" s="30"/>
      <c r="C72" s="30">
        <v>189011.8</v>
      </c>
      <c r="D72" s="30"/>
    </row>
    <row r="73" spans="1:4" ht="15.75" thickBot="1" x14ac:dyDescent="0.3">
      <c r="B73" s="32"/>
      <c r="C73" s="32"/>
      <c r="D73" s="32"/>
    </row>
    <row r="74" spans="1:4" ht="15.75" thickBot="1" x14ac:dyDescent="0.3">
      <c r="A74" s="62" t="s">
        <v>43</v>
      </c>
      <c r="B74" s="56">
        <f>SUM(B3:B71)</f>
        <v>763091</v>
      </c>
      <c r="C74" s="56">
        <f>SUM(C3:C71)</f>
        <v>649910.11</v>
      </c>
      <c r="D74" s="57">
        <f>SUM(D3:D71)</f>
        <v>737389.06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2"/>
  <sheetViews>
    <sheetView tabSelected="1" workbookViewId="0">
      <selection activeCell="K18" sqref="K18"/>
    </sheetView>
  </sheetViews>
  <sheetFormatPr defaultRowHeight="15" x14ac:dyDescent="0.25"/>
  <cols>
    <col min="1" max="1" width="36.5703125" customWidth="1"/>
    <col min="2" max="2" width="14.5703125" style="4" customWidth="1"/>
    <col min="3" max="3" width="15.7109375" style="4" customWidth="1"/>
    <col min="4" max="4" width="14.85546875" style="4" customWidth="1"/>
  </cols>
  <sheetData>
    <row r="1" spans="1:5" x14ac:dyDescent="0.25">
      <c r="A1" s="90" t="s">
        <v>247</v>
      </c>
      <c r="B1" s="90"/>
      <c r="C1" s="90"/>
      <c r="D1" s="90"/>
    </row>
    <row r="2" spans="1:5" x14ac:dyDescent="0.25">
      <c r="A2" s="27" t="s">
        <v>0</v>
      </c>
      <c r="B2" s="29" t="s">
        <v>351</v>
      </c>
      <c r="C2" s="29" t="s">
        <v>352</v>
      </c>
      <c r="D2" s="29" t="s">
        <v>353</v>
      </c>
    </row>
    <row r="3" spans="1:5" x14ac:dyDescent="0.25">
      <c r="A3" s="18" t="s">
        <v>95</v>
      </c>
      <c r="B3" s="30"/>
      <c r="C3" s="30"/>
      <c r="D3" s="30"/>
    </row>
    <row r="4" spans="1:5" x14ac:dyDescent="0.25">
      <c r="A4" s="18" t="s">
        <v>213</v>
      </c>
      <c r="B4" s="30">
        <v>123659</v>
      </c>
      <c r="C4" s="30">
        <v>126737.18</v>
      </c>
      <c r="D4" s="30">
        <v>128764.56</v>
      </c>
    </row>
    <row r="5" spans="1:5" x14ac:dyDescent="0.25">
      <c r="A5" s="18" t="s">
        <v>46</v>
      </c>
      <c r="B5" s="30">
        <v>0</v>
      </c>
      <c r="C5" s="30">
        <v>196.8</v>
      </c>
      <c r="D5" s="30"/>
    </row>
    <row r="6" spans="1:5" x14ac:dyDescent="0.25">
      <c r="A6" s="18" t="s">
        <v>47</v>
      </c>
      <c r="B6" s="30">
        <v>9460</v>
      </c>
      <c r="C6" s="30">
        <v>7924.5</v>
      </c>
      <c r="D6" s="30">
        <v>8000</v>
      </c>
    </row>
    <row r="7" spans="1:5" x14ac:dyDescent="0.25">
      <c r="A7" s="18" t="s">
        <v>48</v>
      </c>
      <c r="B7" s="30">
        <v>11717</v>
      </c>
      <c r="C7" s="30">
        <v>9853.8799999999992</v>
      </c>
      <c r="D7" s="30">
        <v>14361.45</v>
      </c>
      <c r="E7" s="80"/>
    </row>
    <row r="8" spans="1:5" x14ac:dyDescent="0.25">
      <c r="A8" s="18" t="s">
        <v>49</v>
      </c>
      <c r="B8" s="30">
        <v>20602</v>
      </c>
      <c r="C8" s="30">
        <v>20138.16</v>
      </c>
      <c r="D8" s="30">
        <f>20138.16+1006.91</f>
        <v>21145.07</v>
      </c>
    </row>
    <row r="9" spans="1:5" x14ac:dyDescent="0.25">
      <c r="A9" s="18" t="s">
        <v>50</v>
      </c>
      <c r="B9" s="30">
        <v>27602</v>
      </c>
      <c r="C9" s="30">
        <v>5790.84</v>
      </c>
      <c r="D9" s="30">
        <v>10000</v>
      </c>
    </row>
    <row r="10" spans="1:5" x14ac:dyDescent="0.25">
      <c r="A10" s="18" t="s">
        <v>99</v>
      </c>
      <c r="B10" s="30">
        <v>1710</v>
      </c>
      <c r="C10" s="30">
        <v>2329.5</v>
      </c>
      <c r="D10" s="30">
        <v>3000</v>
      </c>
    </row>
    <row r="11" spans="1:5" x14ac:dyDescent="0.25">
      <c r="A11" s="18" t="s">
        <v>52</v>
      </c>
      <c r="B11" s="30">
        <v>500</v>
      </c>
      <c r="C11" s="30"/>
      <c r="D11" s="30"/>
    </row>
    <row r="12" spans="1:5" x14ac:dyDescent="0.25">
      <c r="A12" s="18" t="s">
        <v>137</v>
      </c>
      <c r="B12" s="30"/>
      <c r="C12" s="30"/>
      <c r="D12" s="30"/>
    </row>
    <row r="13" spans="1:5" x14ac:dyDescent="0.25">
      <c r="A13" s="18" t="s">
        <v>101</v>
      </c>
      <c r="B13" s="30">
        <v>100</v>
      </c>
      <c r="C13" s="30">
        <v>34.200000000000003</v>
      </c>
      <c r="D13" s="30">
        <v>100</v>
      </c>
    </row>
    <row r="14" spans="1:5" x14ac:dyDescent="0.25">
      <c r="A14" s="18" t="s">
        <v>102</v>
      </c>
      <c r="B14" s="30">
        <v>300</v>
      </c>
      <c r="C14" s="30">
        <v>32.35</v>
      </c>
      <c r="D14" s="30">
        <v>200</v>
      </c>
    </row>
    <row r="15" spans="1:5" x14ac:dyDescent="0.25">
      <c r="A15" s="18" t="s">
        <v>104</v>
      </c>
      <c r="B15" s="30">
        <v>0</v>
      </c>
      <c r="C15" s="30">
        <v>0</v>
      </c>
      <c r="D15" s="30"/>
    </row>
    <row r="16" spans="1:5" x14ac:dyDescent="0.25">
      <c r="A16" s="18" t="s">
        <v>151</v>
      </c>
      <c r="B16" s="30">
        <v>10000</v>
      </c>
      <c r="C16" s="30">
        <v>20227.48</v>
      </c>
      <c r="D16" s="30">
        <v>21000</v>
      </c>
    </row>
    <row r="17" spans="1:4" x14ac:dyDescent="0.25">
      <c r="A17" s="18" t="s">
        <v>58</v>
      </c>
      <c r="B17" s="30">
        <v>0</v>
      </c>
      <c r="C17" s="30">
        <v>0</v>
      </c>
      <c r="D17" s="30"/>
    </row>
    <row r="18" spans="1:4" x14ac:dyDescent="0.25">
      <c r="A18" s="18" t="s">
        <v>166</v>
      </c>
      <c r="B18" s="30">
        <v>1300</v>
      </c>
      <c r="C18" s="30">
        <v>9207.61</v>
      </c>
      <c r="D18" s="30">
        <v>10000</v>
      </c>
    </row>
    <row r="19" spans="1:4" x14ac:dyDescent="0.25">
      <c r="A19" s="18" t="s">
        <v>19</v>
      </c>
      <c r="B19" s="30">
        <v>1600</v>
      </c>
      <c r="C19" s="30">
        <v>1563.64</v>
      </c>
      <c r="D19" s="30">
        <v>1700</v>
      </c>
    </row>
    <row r="20" spans="1:4" x14ac:dyDescent="0.25">
      <c r="A20" s="18" t="s">
        <v>248</v>
      </c>
      <c r="B20" s="30">
        <v>0</v>
      </c>
      <c r="C20" s="30">
        <v>5983.2</v>
      </c>
      <c r="D20" s="30">
        <v>2500</v>
      </c>
    </row>
    <row r="21" spans="1:4" x14ac:dyDescent="0.25">
      <c r="A21" s="18" t="s">
        <v>249</v>
      </c>
      <c r="B21" s="30">
        <v>0</v>
      </c>
      <c r="C21" s="30">
        <v>26236.54</v>
      </c>
      <c r="D21" s="30">
        <v>39257.86</v>
      </c>
    </row>
    <row r="22" spans="1:4" x14ac:dyDescent="0.25">
      <c r="A22" s="18" t="s">
        <v>153</v>
      </c>
      <c r="B22" s="30">
        <v>215</v>
      </c>
      <c r="C22" s="30">
        <v>21.32</v>
      </c>
      <c r="D22" s="30">
        <v>200</v>
      </c>
    </row>
    <row r="23" spans="1:4" x14ac:dyDescent="0.25">
      <c r="A23" s="18" t="s">
        <v>140</v>
      </c>
      <c r="B23" s="30"/>
      <c r="C23" s="30"/>
      <c r="D23" s="30"/>
    </row>
    <row r="24" spans="1:4" x14ac:dyDescent="0.25">
      <c r="A24" s="18" t="s">
        <v>64</v>
      </c>
      <c r="B24" s="30">
        <v>1000</v>
      </c>
      <c r="C24" s="30">
        <v>491.43</v>
      </c>
      <c r="D24" s="30">
        <v>500</v>
      </c>
    </row>
    <row r="25" spans="1:4" x14ac:dyDescent="0.25">
      <c r="A25" s="18" t="s">
        <v>109</v>
      </c>
      <c r="B25" s="30">
        <v>300</v>
      </c>
      <c r="C25" s="30">
        <v>5.29</v>
      </c>
      <c r="D25" s="30">
        <v>200</v>
      </c>
    </row>
    <row r="26" spans="1:4" x14ac:dyDescent="0.25">
      <c r="A26" s="18" t="s">
        <v>225</v>
      </c>
      <c r="B26" s="30">
        <v>0</v>
      </c>
      <c r="C26" s="30">
        <v>0</v>
      </c>
      <c r="D26" s="30"/>
    </row>
    <row r="27" spans="1:4" x14ac:dyDescent="0.25">
      <c r="A27" s="18" t="s">
        <v>227</v>
      </c>
      <c r="B27" s="30">
        <v>1500</v>
      </c>
      <c r="C27" s="30">
        <v>1062.95</v>
      </c>
      <c r="D27" s="30">
        <v>1200</v>
      </c>
    </row>
    <row r="28" spans="1:4" x14ac:dyDescent="0.25">
      <c r="A28" s="18" t="s">
        <v>112</v>
      </c>
      <c r="B28" s="30">
        <v>12000</v>
      </c>
      <c r="C28" s="30">
        <v>9977.36</v>
      </c>
      <c r="D28" s="30">
        <v>11000</v>
      </c>
    </row>
    <row r="29" spans="1:4" x14ac:dyDescent="0.25">
      <c r="A29" s="18" t="s">
        <v>70</v>
      </c>
      <c r="B29" s="30">
        <v>1500</v>
      </c>
      <c r="C29" s="30">
        <v>721.33</v>
      </c>
      <c r="D29" s="30">
        <v>1200</v>
      </c>
    </row>
    <row r="30" spans="1:4" x14ac:dyDescent="0.25">
      <c r="A30" s="18" t="s">
        <v>72</v>
      </c>
      <c r="B30" s="30">
        <v>7300</v>
      </c>
      <c r="C30" s="30">
        <v>6318.4</v>
      </c>
      <c r="D30" s="30">
        <v>7000</v>
      </c>
    </row>
    <row r="31" spans="1:4" x14ac:dyDescent="0.25">
      <c r="A31" s="18" t="s">
        <v>33</v>
      </c>
      <c r="B31" s="30">
        <v>154</v>
      </c>
      <c r="C31" s="30">
        <v>75.489999999999995</v>
      </c>
      <c r="D31" s="30">
        <v>154</v>
      </c>
    </row>
    <row r="32" spans="1:4" x14ac:dyDescent="0.25">
      <c r="A32" s="18" t="s">
        <v>115</v>
      </c>
      <c r="B32" s="30">
        <v>5572</v>
      </c>
      <c r="C32" s="30">
        <v>2721.74</v>
      </c>
      <c r="D32" s="30">
        <v>4500</v>
      </c>
    </row>
    <row r="33" spans="1:4" x14ac:dyDescent="0.25">
      <c r="A33" s="18" t="s">
        <v>76</v>
      </c>
      <c r="B33" s="30">
        <v>507</v>
      </c>
      <c r="C33" s="30">
        <v>247.43</v>
      </c>
      <c r="D33" s="30">
        <v>507</v>
      </c>
    </row>
    <row r="34" spans="1:4" x14ac:dyDescent="0.25">
      <c r="A34" s="18" t="s">
        <v>78</v>
      </c>
      <c r="B34" s="30">
        <v>2405</v>
      </c>
      <c r="C34" s="30">
        <v>1174.24</v>
      </c>
      <c r="D34" s="30">
        <v>2000</v>
      </c>
    </row>
    <row r="35" spans="1:4" x14ac:dyDescent="0.25">
      <c r="A35" s="19" t="s">
        <v>80</v>
      </c>
      <c r="B35" s="30">
        <v>0</v>
      </c>
      <c r="C35" s="30">
        <v>0</v>
      </c>
      <c r="D35" s="30"/>
    </row>
    <row r="36" spans="1:4" x14ac:dyDescent="0.25">
      <c r="A36" s="21" t="s">
        <v>250</v>
      </c>
      <c r="B36" s="30">
        <v>0</v>
      </c>
      <c r="C36" s="30">
        <v>100873.92</v>
      </c>
      <c r="D36" s="30"/>
    </row>
    <row r="37" spans="1:4" x14ac:dyDescent="0.25">
      <c r="A37" s="26" t="s">
        <v>251</v>
      </c>
      <c r="B37" s="30"/>
      <c r="C37" s="30"/>
      <c r="D37" s="30"/>
    </row>
    <row r="38" spans="1:4" x14ac:dyDescent="0.25">
      <c r="A38" s="21" t="s">
        <v>252</v>
      </c>
      <c r="B38" s="30"/>
      <c r="C38" s="30"/>
      <c r="D38" s="30"/>
    </row>
    <row r="39" spans="1:4" x14ac:dyDescent="0.25">
      <c r="A39" s="21" t="s">
        <v>239</v>
      </c>
      <c r="B39" s="30"/>
      <c r="C39" s="30"/>
      <c r="D39" s="30"/>
    </row>
    <row r="40" spans="1:4" x14ac:dyDescent="0.25">
      <c r="A40" s="21" t="s">
        <v>42</v>
      </c>
      <c r="B40" s="30"/>
      <c r="C40" s="30">
        <v>40302.42</v>
      </c>
      <c r="D40" s="30"/>
    </row>
    <row r="41" spans="1:4" ht="15.75" thickBot="1" x14ac:dyDescent="0.3">
      <c r="B41" s="32"/>
      <c r="C41" s="32"/>
      <c r="D41" s="32"/>
    </row>
    <row r="42" spans="1:4" ht="15.75" thickBot="1" x14ac:dyDescent="0.3">
      <c r="A42" s="62" t="s">
        <v>43</v>
      </c>
      <c r="B42" s="56">
        <f>SUM(B3:B39)</f>
        <v>241003</v>
      </c>
      <c r="C42" s="56">
        <f>SUM(C4:C35)</f>
        <v>259072.86</v>
      </c>
      <c r="D42" s="57">
        <f>SUM(D3:D39)</f>
        <v>288489.94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1"/>
  <sheetViews>
    <sheetView workbookViewId="0">
      <selection activeCell="I57" sqref="I57"/>
    </sheetView>
  </sheetViews>
  <sheetFormatPr defaultRowHeight="15" x14ac:dyDescent="0.25"/>
  <cols>
    <col min="1" max="1" width="41" customWidth="1"/>
    <col min="2" max="2" width="16.7109375" style="4" customWidth="1"/>
    <col min="3" max="3" width="15.28515625" style="4" customWidth="1"/>
    <col min="4" max="4" width="14.85546875" style="4" customWidth="1"/>
  </cols>
  <sheetData>
    <row r="1" spans="1:4" x14ac:dyDescent="0.25">
      <c r="A1" s="91" t="s">
        <v>253</v>
      </c>
      <c r="B1" s="92"/>
      <c r="C1" s="92"/>
      <c r="D1" s="93"/>
    </row>
    <row r="2" spans="1:4" x14ac:dyDescent="0.25">
      <c r="A2" s="27" t="s">
        <v>0</v>
      </c>
      <c r="B2" s="29" t="s">
        <v>351</v>
      </c>
      <c r="C2" s="29" t="s">
        <v>352</v>
      </c>
      <c r="D2" s="29" t="s">
        <v>353</v>
      </c>
    </row>
    <row r="3" spans="1:4" x14ac:dyDescent="0.25">
      <c r="A3" s="18" t="s">
        <v>254</v>
      </c>
      <c r="B3" s="30"/>
      <c r="C3" s="30"/>
      <c r="D3" s="30"/>
    </row>
    <row r="4" spans="1:4" x14ac:dyDescent="0.25">
      <c r="A4" s="18" t="s">
        <v>255</v>
      </c>
      <c r="B4" s="30"/>
      <c r="C4" s="30"/>
      <c r="D4" s="30"/>
    </row>
    <row r="5" spans="1:4" x14ac:dyDescent="0.25">
      <c r="A5" s="18" t="s">
        <v>256</v>
      </c>
      <c r="B5" s="30">
        <v>416671</v>
      </c>
      <c r="C5" s="30">
        <v>158037.69</v>
      </c>
      <c r="D5" s="30">
        <v>416671</v>
      </c>
    </row>
    <row r="6" spans="1:4" x14ac:dyDescent="0.25">
      <c r="A6" s="18" t="s">
        <v>257</v>
      </c>
      <c r="B6" s="30"/>
      <c r="C6" s="30"/>
      <c r="D6" s="30"/>
    </row>
    <row r="7" spans="1:4" x14ac:dyDescent="0.25">
      <c r="A7" s="18" t="s">
        <v>258</v>
      </c>
      <c r="B7" s="30">
        <v>195000</v>
      </c>
      <c r="C7" s="30">
        <v>206891</v>
      </c>
      <c r="D7" s="30">
        <v>215000</v>
      </c>
    </row>
    <row r="8" spans="1:4" x14ac:dyDescent="0.25">
      <c r="A8" s="18" t="s">
        <v>259</v>
      </c>
      <c r="B8" s="30"/>
      <c r="C8" s="30">
        <v>-3241.39</v>
      </c>
      <c r="D8" s="30"/>
    </row>
    <row r="9" spans="1:4" x14ac:dyDescent="0.25">
      <c r="A9" s="18" t="s">
        <v>260</v>
      </c>
      <c r="B9" s="30"/>
      <c r="C9" s="30"/>
      <c r="D9" s="30"/>
    </row>
    <row r="10" spans="1:4" x14ac:dyDescent="0.25">
      <c r="A10" s="18" t="s">
        <v>261</v>
      </c>
      <c r="B10" s="30">
        <v>25000</v>
      </c>
      <c r="C10" s="30">
        <v>47031.27</v>
      </c>
      <c r="D10" s="30">
        <v>50000</v>
      </c>
    </row>
    <row r="11" spans="1:4" x14ac:dyDescent="0.25">
      <c r="A11" s="18" t="s">
        <v>262</v>
      </c>
      <c r="B11" s="30"/>
      <c r="C11" s="30"/>
      <c r="D11" s="30"/>
    </row>
    <row r="12" spans="1:4" x14ac:dyDescent="0.25">
      <c r="A12" s="18" t="s">
        <v>263</v>
      </c>
      <c r="B12" s="30">
        <v>76314</v>
      </c>
      <c r="C12" s="30">
        <v>203362.66</v>
      </c>
      <c r="D12" s="30">
        <v>78000</v>
      </c>
    </row>
    <row r="13" spans="1:4" x14ac:dyDescent="0.25">
      <c r="A13" s="18" t="s">
        <v>264</v>
      </c>
      <c r="B13" s="30">
        <v>28000</v>
      </c>
      <c r="C13" s="30">
        <v>36264.199999999997</v>
      </c>
      <c r="D13" s="30">
        <v>40000</v>
      </c>
    </row>
    <row r="14" spans="1:4" x14ac:dyDescent="0.25">
      <c r="A14" s="18" t="s">
        <v>265</v>
      </c>
      <c r="B14" s="30">
        <v>5000</v>
      </c>
      <c r="C14" s="30">
        <v>747134.29</v>
      </c>
      <c r="D14" s="30">
        <v>20000</v>
      </c>
    </row>
    <row r="15" spans="1:4" x14ac:dyDescent="0.25">
      <c r="A15" s="18" t="s">
        <v>266</v>
      </c>
      <c r="B15" s="30"/>
      <c r="C15" s="30"/>
      <c r="D15" s="30"/>
    </row>
    <row r="16" spans="1:4" x14ac:dyDescent="0.25">
      <c r="A16" s="18" t="s">
        <v>267</v>
      </c>
      <c r="B16" s="30"/>
      <c r="C16" s="30">
        <v>208.46</v>
      </c>
      <c r="D16" s="30"/>
    </row>
    <row r="17" spans="1:4" x14ac:dyDescent="0.25">
      <c r="A17" s="18" t="s">
        <v>268</v>
      </c>
      <c r="B17" s="30"/>
      <c r="C17" s="30"/>
      <c r="D17" s="30"/>
    </row>
    <row r="18" spans="1:4" x14ac:dyDescent="0.25">
      <c r="A18" s="18" t="s">
        <v>269</v>
      </c>
      <c r="B18" s="30">
        <v>100</v>
      </c>
      <c r="C18" s="30">
        <v>145.61000000000001</v>
      </c>
      <c r="D18" s="30">
        <v>200</v>
      </c>
    </row>
    <row r="19" spans="1:4" x14ac:dyDescent="0.25">
      <c r="A19" s="18" t="s">
        <v>270</v>
      </c>
      <c r="B19" s="30"/>
      <c r="C19" s="30"/>
      <c r="D19" s="30"/>
    </row>
    <row r="20" spans="1:4" x14ac:dyDescent="0.25">
      <c r="A20" s="18" t="s">
        <v>271</v>
      </c>
      <c r="B20" s="30"/>
      <c r="C20" s="30"/>
      <c r="D20" s="30"/>
    </row>
    <row r="21" spans="1:4" x14ac:dyDescent="0.25">
      <c r="A21" s="18" t="s">
        <v>272</v>
      </c>
      <c r="B21" s="30"/>
      <c r="C21" s="30"/>
      <c r="D21" s="30"/>
    </row>
    <row r="22" spans="1:4" x14ac:dyDescent="0.25">
      <c r="A22" s="18" t="s">
        <v>210</v>
      </c>
      <c r="B22" s="30">
        <v>1000</v>
      </c>
      <c r="C22" s="30">
        <v>2298.66</v>
      </c>
      <c r="D22" s="30">
        <v>1000</v>
      </c>
    </row>
    <row r="23" spans="1:4" x14ac:dyDescent="0.25">
      <c r="A23" s="18" t="s">
        <v>273</v>
      </c>
      <c r="B23" s="30"/>
      <c r="C23" s="30"/>
      <c r="D23" s="30"/>
    </row>
    <row r="24" spans="1:4" x14ac:dyDescent="0.25">
      <c r="A24" s="18" t="s">
        <v>274</v>
      </c>
      <c r="B24" s="30"/>
      <c r="C24" s="30"/>
      <c r="D24" s="30"/>
    </row>
    <row r="25" spans="1:4" x14ac:dyDescent="0.25">
      <c r="A25" s="18" t="s">
        <v>275</v>
      </c>
      <c r="B25" s="30"/>
      <c r="C25" s="30"/>
      <c r="D25" s="30"/>
    </row>
    <row r="26" spans="1:4" x14ac:dyDescent="0.25">
      <c r="A26" s="18" t="s">
        <v>276</v>
      </c>
      <c r="B26" s="30"/>
      <c r="C26" s="30"/>
      <c r="D26" s="30"/>
    </row>
    <row r="27" spans="1:4" x14ac:dyDescent="0.25">
      <c r="A27" s="18" t="s">
        <v>277</v>
      </c>
      <c r="B27" s="30"/>
      <c r="C27" s="30"/>
      <c r="D27" s="30"/>
    </row>
    <row r="28" spans="1:4" x14ac:dyDescent="0.25">
      <c r="A28" s="18" t="s">
        <v>278</v>
      </c>
      <c r="B28" s="30">
        <v>40962</v>
      </c>
      <c r="C28" s="30">
        <v>45715.12</v>
      </c>
      <c r="D28" s="30">
        <v>50000</v>
      </c>
    </row>
    <row r="29" spans="1:4" x14ac:dyDescent="0.25">
      <c r="A29" s="18" t="s">
        <v>279</v>
      </c>
      <c r="B29" s="30">
        <v>10000</v>
      </c>
      <c r="C29" s="30">
        <v>7500</v>
      </c>
      <c r="D29" s="30">
        <v>10000</v>
      </c>
    </row>
    <row r="30" spans="1:4" x14ac:dyDescent="0.25">
      <c r="A30" s="18" t="s">
        <v>280</v>
      </c>
      <c r="B30" s="30">
        <v>5875</v>
      </c>
      <c r="C30" s="30">
        <v>5875</v>
      </c>
      <c r="D30" s="30">
        <v>5875</v>
      </c>
    </row>
    <row r="31" spans="1:4" x14ac:dyDescent="0.25">
      <c r="A31" s="18" t="s">
        <v>281</v>
      </c>
      <c r="B31" s="30"/>
      <c r="C31" s="30"/>
      <c r="D31" s="30"/>
    </row>
    <row r="32" spans="1:4" x14ac:dyDescent="0.25">
      <c r="A32" s="18" t="s">
        <v>282</v>
      </c>
      <c r="B32" s="30"/>
      <c r="C32" s="30"/>
      <c r="D32" s="30"/>
    </row>
    <row r="33" spans="1:4" x14ac:dyDescent="0.25">
      <c r="A33" s="18" t="s">
        <v>283</v>
      </c>
      <c r="B33" s="30"/>
      <c r="C33" s="30"/>
      <c r="D33" s="30"/>
    </row>
    <row r="34" spans="1:4" x14ac:dyDescent="0.25">
      <c r="A34" s="18" t="s">
        <v>284</v>
      </c>
      <c r="B34" s="30">
        <v>8660</v>
      </c>
      <c r="C34" s="30"/>
      <c r="D34" s="30">
        <v>9000</v>
      </c>
    </row>
    <row r="35" spans="1:4" x14ac:dyDescent="0.25">
      <c r="A35" s="19" t="s">
        <v>285</v>
      </c>
      <c r="B35" s="30">
        <v>43931</v>
      </c>
      <c r="C35" s="30"/>
      <c r="D35" s="30">
        <v>45000</v>
      </c>
    </row>
    <row r="36" spans="1:4" x14ac:dyDescent="0.25">
      <c r="A36" s="21" t="s">
        <v>286</v>
      </c>
      <c r="B36" s="30">
        <v>32000</v>
      </c>
      <c r="C36" s="30"/>
      <c r="D36" s="30">
        <v>32000</v>
      </c>
    </row>
    <row r="37" spans="1:4" x14ac:dyDescent="0.25">
      <c r="A37" s="26" t="s">
        <v>287</v>
      </c>
      <c r="B37" s="30"/>
      <c r="C37" s="30"/>
      <c r="D37" s="30"/>
    </row>
    <row r="38" spans="1:4" x14ac:dyDescent="0.25">
      <c r="A38" s="21" t="s">
        <v>288</v>
      </c>
      <c r="B38" s="30"/>
      <c r="C38" s="30">
        <v>5906</v>
      </c>
      <c r="D38" s="30">
        <v>3000</v>
      </c>
    </row>
    <row r="39" spans="1:4" x14ac:dyDescent="0.25">
      <c r="A39" s="21" t="s">
        <v>289</v>
      </c>
      <c r="B39" s="30">
        <v>55549</v>
      </c>
      <c r="C39" s="30">
        <v>12984.95</v>
      </c>
      <c r="D39" s="30">
        <v>56000</v>
      </c>
    </row>
    <row r="40" spans="1:4" x14ac:dyDescent="0.25">
      <c r="A40" s="21" t="s">
        <v>290</v>
      </c>
      <c r="B40" s="30">
        <v>310833</v>
      </c>
      <c r="C40" s="30">
        <v>8653.52</v>
      </c>
      <c r="D40" s="30">
        <v>312800</v>
      </c>
    </row>
    <row r="41" spans="1:4" x14ac:dyDescent="0.25">
      <c r="A41" s="21" t="s">
        <v>291</v>
      </c>
      <c r="B41" s="30">
        <v>191000</v>
      </c>
      <c r="C41" s="30">
        <v>129873.59</v>
      </c>
      <c r="D41" s="30">
        <v>191000</v>
      </c>
    </row>
    <row r="42" spans="1:4" x14ac:dyDescent="0.25">
      <c r="A42" s="21" t="s">
        <v>292</v>
      </c>
      <c r="B42" s="30">
        <v>108456</v>
      </c>
      <c r="C42" s="30">
        <v>134479.44</v>
      </c>
      <c r="D42" s="30">
        <v>110000</v>
      </c>
    </row>
    <row r="43" spans="1:4" x14ac:dyDescent="0.25">
      <c r="A43" s="26" t="s">
        <v>293</v>
      </c>
      <c r="B43" s="30">
        <v>10000</v>
      </c>
      <c r="C43" s="30">
        <v>4123.8500000000004</v>
      </c>
      <c r="D43" s="30">
        <v>10000</v>
      </c>
    </row>
    <row r="44" spans="1:4" x14ac:dyDescent="0.25">
      <c r="A44" s="26" t="s">
        <v>294</v>
      </c>
      <c r="B44" s="30">
        <v>1000</v>
      </c>
      <c r="C44" s="30">
        <v>351.68</v>
      </c>
      <c r="D44" s="30">
        <v>1000</v>
      </c>
    </row>
    <row r="45" spans="1:4" x14ac:dyDescent="0.25">
      <c r="A45" s="26" t="s">
        <v>295</v>
      </c>
      <c r="B45" s="30"/>
      <c r="C45" s="30">
        <v>232269.95</v>
      </c>
      <c r="D45" s="30"/>
    </row>
    <row r="46" spans="1:4" x14ac:dyDescent="0.25">
      <c r="A46" s="26" t="s">
        <v>296</v>
      </c>
      <c r="B46" s="30"/>
      <c r="C46" s="30">
        <v>-2857.23</v>
      </c>
      <c r="D46" s="30"/>
    </row>
    <row r="47" spans="1:4" x14ac:dyDescent="0.25">
      <c r="A47" s="21" t="s">
        <v>297</v>
      </c>
      <c r="B47" s="30"/>
      <c r="C47" s="30"/>
      <c r="D47" s="30"/>
    </row>
    <row r="48" spans="1:4" x14ac:dyDescent="0.25">
      <c r="A48" s="26" t="s">
        <v>298</v>
      </c>
      <c r="B48" s="30">
        <v>3000</v>
      </c>
      <c r="C48" s="30"/>
      <c r="D48" s="30">
        <v>3000</v>
      </c>
    </row>
    <row r="49" spans="1:4" x14ac:dyDescent="0.25">
      <c r="A49" s="26" t="s">
        <v>299</v>
      </c>
      <c r="B49" s="30"/>
      <c r="C49" s="30"/>
      <c r="D49" s="30"/>
    </row>
    <row r="50" spans="1:4" x14ac:dyDescent="0.25">
      <c r="A50" s="21" t="s">
        <v>300</v>
      </c>
      <c r="B50" s="30">
        <v>5000</v>
      </c>
      <c r="C50" s="30">
        <v>11388</v>
      </c>
      <c r="D50" s="30">
        <v>15000</v>
      </c>
    </row>
    <row r="51" spans="1:4" x14ac:dyDescent="0.25">
      <c r="A51" s="26" t="s">
        <v>301</v>
      </c>
      <c r="B51" s="30"/>
      <c r="C51" s="30"/>
      <c r="D51" s="30"/>
    </row>
    <row r="52" spans="1:4" x14ac:dyDescent="0.25">
      <c r="A52" s="21" t="s">
        <v>302</v>
      </c>
      <c r="B52" s="30"/>
      <c r="C52" s="30"/>
      <c r="D52" s="30"/>
    </row>
    <row r="53" spans="1:4" x14ac:dyDescent="0.25">
      <c r="A53" s="21" t="s">
        <v>303</v>
      </c>
      <c r="B53" s="30">
        <v>50770</v>
      </c>
      <c r="C53" s="30"/>
      <c r="D53" s="30">
        <v>52000</v>
      </c>
    </row>
    <row r="54" spans="1:4" x14ac:dyDescent="0.25">
      <c r="A54" s="21" t="s">
        <v>304</v>
      </c>
      <c r="B54" s="30"/>
      <c r="C54" s="30"/>
      <c r="D54" s="30"/>
    </row>
    <row r="55" spans="1:4" x14ac:dyDescent="0.25">
      <c r="A55" s="21" t="s">
        <v>305</v>
      </c>
      <c r="B55" s="30"/>
      <c r="C55" s="30"/>
      <c r="D55" s="30"/>
    </row>
    <row r="56" spans="1:4" x14ac:dyDescent="0.25">
      <c r="A56" s="26" t="s">
        <v>306</v>
      </c>
      <c r="B56" s="30"/>
      <c r="C56" s="30"/>
      <c r="D56" s="30"/>
    </row>
    <row r="57" spans="1:4" x14ac:dyDescent="0.25">
      <c r="A57" s="21" t="s">
        <v>307</v>
      </c>
      <c r="B57" s="30"/>
      <c r="C57" s="30"/>
      <c r="D57" s="30"/>
    </row>
    <row r="58" spans="1:4" x14ac:dyDescent="0.25">
      <c r="A58" s="21" t="s">
        <v>42</v>
      </c>
      <c r="B58" s="30"/>
      <c r="C58" s="30">
        <v>0</v>
      </c>
      <c r="D58" s="30"/>
    </row>
    <row r="59" spans="1:4" x14ac:dyDescent="0.25">
      <c r="A59" s="21" t="s">
        <v>308</v>
      </c>
      <c r="B59" s="30"/>
      <c r="C59" s="30">
        <v>2756.25</v>
      </c>
      <c r="D59" s="30">
        <v>3000</v>
      </c>
    </row>
    <row r="60" spans="1:4" ht="15.75" thickBot="1" x14ac:dyDescent="0.3">
      <c r="B60" s="32"/>
      <c r="C60" s="32"/>
      <c r="D60" s="32"/>
    </row>
    <row r="61" spans="1:4" ht="15.75" thickBot="1" x14ac:dyDescent="0.3">
      <c r="A61" s="62" t="s">
        <v>309</v>
      </c>
      <c r="B61" s="56">
        <f>SUM(B3:B60)</f>
        <v>1624121</v>
      </c>
      <c r="C61" s="56">
        <f>SUM(C3:C60)</f>
        <v>1997152.57</v>
      </c>
      <c r="D61" s="57">
        <f>SUM(D3:D59)</f>
        <v>1729546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7"/>
  <sheetViews>
    <sheetView workbookViewId="0">
      <selection activeCell="D31" sqref="D31"/>
    </sheetView>
  </sheetViews>
  <sheetFormatPr defaultRowHeight="15" x14ac:dyDescent="0.25"/>
  <cols>
    <col min="1" max="1" width="38.28515625" customWidth="1"/>
    <col min="2" max="2" width="18.28515625" style="4" customWidth="1"/>
    <col min="3" max="3" width="17.85546875" style="4" customWidth="1"/>
    <col min="4" max="4" width="15.28515625" style="4" customWidth="1"/>
  </cols>
  <sheetData>
    <row r="1" spans="1:4" x14ac:dyDescent="0.25">
      <c r="A1" s="91" t="s">
        <v>310</v>
      </c>
      <c r="B1" s="92"/>
      <c r="C1" s="92"/>
      <c r="D1" s="93"/>
    </row>
    <row r="2" spans="1:4" x14ac:dyDescent="0.25">
      <c r="A2" s="27" t="s">
        <v>0</v>
      </c>
      <c r="B2" s="30" t="s">
        <v>351</v>
      </c>
      <c r="C2" s="30" t="s">
        <v>352</v>
      </c>
      <c r="D2" s="30" t="s">
        <v>353</v>
      </c>
    </row>
    <row r="3" spans="1:4" x14ac:dyDescent="0.25">
      <c r="A3" s="18" t="s">
        <v>311</v>
      </c>
      <c r="B3" s="30"/>
      <c r="C3" s="30"/>
      <c r="D3" s="30"/>
    </row>
    <row r="4" spans="1:4" x14ac:dyDescent="0.25">
      <c r="A4" s="18" t="s">
        <v>312</v>
      </c>
      <c r="B4" s="30"/>
      <c r="C4" s="30"/>
      <c r="D4" s="30"/>
    </row>
    <row r="5" spans="1:4" x14ac:dyDescent="0.25">
      <c r="A5" s="18" t="s">
        <v>260</v>
      </c>
      <c r="B5" s="30"/>
      <c r="C5" s="30"/>
      <c r="D5" s="30"/>
    </row>
    <row r="6" spans="1:4" x14ac:dyDescent="0.25">
      <c r="A6" s="18" t="s">
        <v>313</v>
      </c>
      <c r="B6" s="30"/>
      <c r="C6" s="30"/>
      <c r="D6" s="30"/>
    </row>
    <row r="7" spans="1:4" x14ac:dyDescent="0.25">
      <c r="A7" s="18" t="s">
        <v>210</v>
      </c>
      <c r="B7" s="30"/>
      <c r="C7" s="30"/>
      <c r="D7" s="30"/>
    </row>
    <row r="8" spans="1:4" x14ac:dyDescent="0.25">
      <c r="A8" s="18" t="s">
        <v>314</v>
      </c>
      <c r="B8" s="30"/>
      <c r="C8" s="30"/>
      <c r="D8" s="30"/>
    </row>
    <row r="9" spans="1:4" x14ac:dyDescent="0.25">
      <c r="A9" s="18" t="s">
        <v>277</v>
      </c>
      <c r="B9" s="30">
        <v>0</v>
      </c>
      <c r="C9" s="30">
        <v>645.5</v>
      </c>
      <c r="D9" s="30">
        <v>1000</v>
      </c>
    </row>
    <row r="10" spans="1:4" x14ac:dyDescent="0.25">
      <c r="A10" s="18" t="s">
        <v>315</v>
      </c>
      <c r="B10" s="30">
        <v>412673</v>
      </c>
      <c r="C10" s="30">
        <v>370271.8</v>
      </c>
      <c r="D10" s="30">
        <v>415000</v>
      </c>
    </row>
    <row r="11" spans="1:4" x14ac:dyDescent="0.25">
      <c r="A11" s="18" t="s">
        <v>316</v>
      </c>
      <c r="B11" s="30">
        <v>534070</v>
      </c>
      <c r="C11" s="30">
        <v>481690.55</v>
      </c>
      <c r="D11" s="30">
        <v>535000</v>
      </c>
    </row>
    <row r="12" spans="1:4" x14ac:dyDescent="0.25">
      <c r="A12" s="18" t="s">
        <v>317</v>
      </c>
      <c r="B12" s="30">
        <v>2000</v>
      </c>
      <c r="C12" s="30">
        <v>1418</v>
      </c>
      <c r="D12" s="30">
        <v>2500</v>
      </c>
    </row>
    <row r="13" spans="1:4" x14ac:dyDescent="0.25">
      <c r="A13" s="18" t="s">
        <v>318</v>
      </c>
      <c r="B13" s="30">
        <v>500</v>
      </c>
      <c r="C13" s="30"/>
      <c r="D13" s="30">
        <v>500</v>
      </c>
    </row>
    <row r="14" spans="1:4" x14ac:dyDescent="0.25">
      <c r="A14" s="18" t="s">
        <v>319</v>
      </c>
      <c r="B14" s="30">
        <v>4000</v>
      </c>
      <c r="C14" s="30">
        <v>2550</v>
      </c>
      <c r="D14" s="30">
        <v>4000</v>
      </c>
    </row>
    <row r="15" spans="1:4" x14ac:dyDescent="0.25">
      <c r="A15" s="18" t="s">
        <v>320</v>
      </c>
      <c r="B15" s="30">
        <v>500</v>
      </c>
      <c r="C15" s="30">
        <v>100</v>
      </c>
      <c r="D15" s="30">
        <v>500</v>
      </c>
    </row>
    <row r="16" spans="1:4" x14ac:dyDescent="0.25">
      <c r="A16" s="18" t="s">
        <v>321</v>
      </c>
      <c r="B16" s="30">
        <v>26051</v>
      </c>
      <c r="C16" s="30">
        <v>25250</v>
      </c>
      <c r="D16" s="30">
        <v>27000</v>
      </c>
    </row>
    <row r="17" spans="1:4" x14ac:dyDescent="0.25">
      <c r="A17" s="18" t="s">
        <v>322</v>
      </c>
      <c r="B17" s="30"/>
      <c r="C17" s="30">
        <v>333.5</v>
      </c>
      <c r="D17" s="30">
        <v>500</v>
      </c>
    </row>
    <row r="18" spans="1:4" x14ac:dyDescent="0.25">
      <c r="A18" s="18" t="s">
        <v>323</v>
      </c>
      <c r="B18" s="30">
        <v>36000</v>
      </c>
      <c r="C18" s="30">
        <v>25294.94</v>
      </c>
      <c r="D18" s="30">
        <v>36000</v>
      </c>
    </row>
    <row r="19" spans="1:4" x14ac:dyDescent="0.25">
      <c r="A19" s="18" t="s">
        <v>324</v>
      </c>
      <c r="B19" s="30"/>
      <c r="C19" s="30"/>
      <c r="D19" s="30"/>
    </row>
    <row r="20" spans="1:4" x14ac:dyDescent="0.25">
      <c r="A20" s="18" t="s">
        <v>325</v>
      </c>
      <c r="B20" s="30"/>
      <c r="C20" s="30"/>
      <c r="D20" s="30"/>
    </row>
    <row r="21" spans="1:4" x14ac:dyDescent="0.25">
      <c r="A21" s="18" t="s">
        <v>326</v>
      </c>
      <c r="B21" s="30"/>
      <c r="C21" s="30"/>
      <c r="D21" s="30"/>
    </row>
    <row r="22" spans="1:4" x14ac:dyDescent="0.25">
      <c r="A22" s="18" t="s">
        <v>327</v>
      </c>
      <c r="B22" s="30"/>
      <c r="C22" s="30"/>
      <c r="D22" s="30"/>
    </row>
    <row r="23" spans="1:4" x14ac:dyDescent="0.25">
      <c r="A23" s="18" t="s">
        <v>306</v>
      </c>
      <c r="B23" s="30">
        <v>829000</v>
      </c>
      <c r="C23" s="30"/>
      <c r="D23" s="30"/>
    </row>
    <row r="24" spans="1:4" x14ac:dyDescent="0.25">
      <c r="A24" s="18" t="s">
        <v>328</v>
      </c>
      <c r="B24" s="30"/>
      <c r="C24" s="30"/>
      <c r="D24" s="30"/>
    </row>
    <row r="25" spans="1:4" x14ac:dyDescent="0.25">
      <c r="A25" s="18" t="s">
        <v>329</v>
      </c>
      <c r="B25" s="30"/>
      <c r="C25" s="30"/>
      <c r="D25" s="30"/>
    </row>
    <row r="26" spans="1:4" ht="15.75" thickBot="1" x14ac:dyDescent="0.3">
      <c r="B26" s="32"/>
      <c r="C26" s="32"/>
      <c r="D26" s="32"/>
    </row>
    <row r="27" spans="1:4" ht="15.75" thickBot="1" x14ac:dyDescent="0.3">
      <c r="A27" s="62" t="s">
        <v>309</v>
      </c>
      <c r="B27" s="56">
        <f>SUM(B3:B22)</f>
        <v>1015794</v>
      </c>
      <c r="C27" s="56">
        <f>SUM(C3:C25)</f>
        <v>907554.28999999992</v>
      </c>
      <c r="D27" s="57">
        <f>SUM(D3:D25)</f>
        <v>1022000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7"/>
  <sheetViews>
    <sheetView workbookViewId="0">
      <selection activeCell="J20" sqref="J20"/>
    </sheetView>
  </sheetViews>
  <sheetFormatPr defaultRowHeight="15" x14ac:dyDescent="0.25"/>
  <cols>
    <col min="1" max="1" width="19.42578125" customWidth="1"/>
    <col min="2" max="2" width="14.7109375" style="4" customWidth="1"/>
    <col min="3" max="3" width="13.28515625" customWidth="1"/>
    <col min="4" max="4" width="14.7109375" style="4" customWidth="1"/>
    <col min="5" max="5" width="16.140625" customWidth="1"/>
    <col min="6" max="6" width="11.85546875" customWidth="1"/>
  </cols>
  <sheetData>
    <row r="1" spans="1:7" ht="15.75" thickBot="1" x14ac:dyDescent="0.3">
      <c r="A1" s="100" t="s">
        <v>356</v>
      </c>
      <c r="B1" s="101"/>
      <c r="C1" s="101"/>
      <c r="D1" s="101"/>
      <c r="E1" s="101"/>
      <c r="F1" s="102"/>
    </row>
    <row r="2" spans="1:7" ht="15.75" thickBot="1" x14ac:dyDescent="0.3">
      <c r="A2" s="64" t="s">
        <v>330</v>
      </c>
      <c r="B2" s="65" t="s">
        <v>331</v>
      </c>
      <c r="C2" s="98" t="s">
        <v>332</v>
      </c>
      <c r="D2" s="99"/>
      <c r="E2" s="66" t="s">
        <v>333</v>
      </c>
      <c r="F2" s="67" t="s">
        <v>334</v>
      </c>
      <c r="G2" s="79"/>
    </row>
    <row r="3" spans="1:7" x14ac:dyDescent="0.25">
      <c r="A3" s="7" t="s">
        <v>335</v>
      </c>
      <c r="B3" s="39">
        <f>'Administrative Expense'!D55</f>
        <v>337053.13</v>
      </c>
      <c r="C3" s="43" t="s">
        <v>348</v>
      </c>
      <c r="D3" s="47">
        <v>1649121</v>
      </c>
      <c r="E3" s="51">
        <f>B15</f>
        <v>1649121</v>
      </c>
      <c r="F3" s="45">
        <f>D3-E3</f>
        <v>0</v>
      </c>
    </row>
    <row r="4" spans="1:7" ht="15.75" thickBot="1" x14ac:dyDescent="0.3">
      <c r="A4" s="8" t="s">
        <v>336</v>
      </c>
      <c r="B4" s="34">
        <f>'Police Expense'!D62</f>
        <v>757676.08000000007</v>
      </c>
      <c r="C4" s="44" t="s">
        <v>349</v>
      </c>
      <c r="D4" s="48">
        <v>1025879</v>
      </c>
      <c r="E4" s="52">
        <f>B16</f>
        <v>1025879</v>
      </c>
      <c r="F4" s="46">
        <f>D4-E4</f>
        <v>0</v>
      </c>
    </row>
    <row r="5" spans="1:7" ht="15.75" thickBot="1" x14ac:dyDescent="0.3">
      <c r="A5" s="8" t="s">
        <v>337</v>
      </c>
      <c r="B5" s="36">
        <f>'Fire Expense'!D51</f>
        <v>60020.89</v>
      </c>
      <c r="C5" s="37" t="s">
        <v>350</v>
      </c>
      <c r="D5" s="49">
        <f>SUM(D3:D4)</f>
        <v>2675000</v>
      </c>
      <c r="E5" s="53">
        <f>SUM(E3:E4)</f>
        <v>2675000</v>
      </c>
      <c r="F5" s="40">
        <f>D5-E5</f>
        <v>0</v>
      </c>
    </row>
    <row r="6" spans="1:7" x14ac:dyDescent="0.25">
      <c r="A6" s="8" t="s">
        <v>338</v>
      </c>
      <c r="B6" s="34">
        <f>'Sanitation Expense'!D37</f>
        <v>200000</v>
      </c>
      <c r="C6" s="12"/>
      <c r="D6" s="50"/>
      <c r="E6" s="54"/>
      <c r="F6" s="13"/>
    </row>
    <row r="7" spans="1:7" x14ac:dyDescent="0.25">
      <c r="A7" s="8" t="s">
        <v>339</v>
      </c>
      <c r="B7" s="34">
        <f>'Maintenance Expense'!D44</f>
        <v>85600</v>
      </c>
      <c r="C7" s="12"/>
      <c r="D7" s="50"/>
      <c r="E7" s="54"/>
      <c r="F7" s="13"/>
    </row>
    <row r="8" spans="1:7" x14ac:dyDescent="0.25">
      <c r="A8" s="8" t="s">
        <v>340</v>
      </c>
      <c r="B8" s="34">
        <f>Recreation!D42</f>
        <v>61287.78</v>
      </c>
      <c r="C8" s="12"/>
      <c r="D8" s="50"/>
      <c r="E8" s="54"/>
      <c r="F8" s="13"/>
    </row>
    <row r="9" spans="1:7" x14ac:dyDescent="0.25">
      <c r="A9" s="8" t="s">
        <v>341</v>
      </c>
      <c r="B9" s="34">
        <f>'Beautification Expense'!D12</f>
        <v>77700</v>
      </c>
      <c r="C9" s="12"/>
      <c r="D9" s="50"/>
      <c r="E9" s="54"/>
      <c r="F9" s="13"/>
    </row>
    <row r="10" spans="1:7" x14ac:dyDescent="0.25">
      <c r="A10" s="8" t="s">
        <v>342</v>
      </c>
      <c r="B10" s="34">
        <f>'Victims Assistance'!D11</f>
        <v>0</v>
      </c>
      <c r="C10" s="12"/>
      <c r="D10" s="50"/>
      <c r="E10" s="54"/>
      <c r="F10" s="13"/>
    </row>
    <row r="11" spans="1:7" x14ac:dyDescent="0.25">
      <c r="A11" s="8" t="s">
        <v>343</v>
      </c>
      <c r="B11" s="34">
        <f>'Magistrates Court'!D10</f>
        <v>68783.12000000001</v>
      </c>
      <c r="C11" s="12"/>
      <c r="D11" s="50"/>
      <c r="E11" s="54"/>
      <c r="F11" s="13"/>
    </row>
    <row r="12" spans="1:7" x14ac:dyDescent="0.25">
      <c r="A12" s="8" t="s">
        <v>344</v>
      </c>
      <c r="B12" s="34">
        <f>Activites!D7</f>
        <v>1000</v>
      </c>
      <c r="C12" s="12"/>
      <c r="D12" s="50"/>
      <c r="E12" s="54"/>
      <c r="F12" s="13"/>
    </row>
    <row r="13" spans="1:7" x14ac:dyDescent="0.25">
      <c r="A13" s="9" t="s">
        <v>345</v>
      </c>
      <c r="B13" s="35">
        <f>'PW (David)'!D74</f>
        <v>737389.06</v>
      </c>
      <c r="C13" s="12"/>
      <c r="D13" s="50"/>
      <c r="E13" s="54"/>
      <c r="F13" s="13"/>
    </row>
    <row r="14" spans="1:7" ht="15.75" thickBot="1" x14ac:dyDescent="0.3">
      <c r="A14" s="10" t="s">
        <v>346</v>
      </c>
      <c r="B14" s="38">
        <f>'PW (Mark)'!D42</f>
        <v>288489.94</v>
      </c>
      <c r="C14" s="12"/>
      <c r="D14" s="50"/>
      <c r="E14" s="54"/>
      <c r="F14" s="13"/>
    </row>
    <row r="15" spans="1:7" x14ac:dyDescent="0.25">
      <c r="A15" s="75" t="s">
        <v>347</v>
      </c>
      <c r="B15" s="72">
        <f>SUM(B3:B12)</f>
        <v>1649121</v>
      </c>
      <c r="C15" s="11"/>
      <c r="D15" s="50"/>
      <c r="E15" s="54"/>
      <c r="F15" s="13"/>
    </row>
    <row r="16" spans="1:7" ht="15.75" thickBot="1" x14ac:dyDescent="0.3">
      <c r="A16" s="76" t="s">
        <v>347</v>
      </c>
      <c r="B16" s="73">
        <f>SUM(B13:B14)</f>
        <v>1025879</v>
      </c>
      <c r="C16" s="11"/>
      <c r="D16" s="50"/>
      <c r="E16" s="54"/>
      <c r="F16" s="13"/>
    </row>
    <row r="17" spans="1:6" ht="15.75" thickBot="1" x14ac:dyDescent="0.3">
      <c r="A17" s="77" t="s">
        <v>347</v>
      </c>
      <c r="B17" s="74">
        <f>SUM(B3:B14)</f>
        <v>2675000</v>
      </c>
      <c r="C17" s="68"/>
      <c r="D17" s="69">
        <f>D5</f>
        <v>2675000</v>
      </c>
      <c r="E17" s="70">
        <f>E5</f>
        <v>2675000</v>
      </c>
      <c r="F17" s="71">
        <f>F5</f>
        <v>0</v>
      </c>
    </row>
  </sheetData>
  <mergeCells count="2">
    <mergeCell ref="C2:D2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workbookViewId="0">
      <selection sqref="A1:D2"/>
    </sheetView>
  </sheetViews>
  <sheetFormatPr defaultRowHeight="15" x14ac:dyDescent="0.25"/>
  <cols>
    <col min="1" max="1" width="36.28515625" customWidth="1"/>
    <col min="2" max="2" width="17.140625" style="4" customWidth="1"/>
    <col min="3" max="3" width="17.5703125" style="4" customWidth="1"/>
    <col min="4" max="4" width="16.42578125" style="4" customWidth="1"/>
  </cols>
  <sheetData>
    <row r="1" spans="1:9" x14ac:dyDescent="0.25">
      <c r="A1" s="89" t="s">
        <v>94</v>
      </c>
      <c r="B1" s="89"/>
      <c r="C1" s="89"/>
      <c r="D1" s="89"/>
    </row>
    <row r="2" spans="1:9" x14ac:dyDescent="0.25">
      <c r="A2" s="23" t="s">
        <v>0</v>
      </c>
      <c r="B2" s="29" t="s">
        <v>351</v>
      </c>
      <c r="C2" s="29" t="s">
        <v>352</v>
      </c>
      <c r="D2" s="29" t="s">
        <v>353</v>
      </c>
    </row>
    <row r="3" spans="1:9" x14ac:dyDescent="0.25">
      <c r="A3" s="24" t="s">
        <v>45</v>
      </c>
      <c r="B3" s="30">
        <v>402996</v>
      </c>
      <c r="C3" s="30">
        <v>332696.53000000003</v>
      </c>
      <c r="D3" s="30">
        <v>427312.08</v>
      </c>
      <c r="E3" s="15"/>
      <c r="F3" s="15"/>
      <c r="G3" s="15"/>
      <c r="H3" s="15"/>
      <c r="I3" s="15"/>
    </row>
    <row r="4" spans="1:9" x14ac:dyDescent="0.25">
      <c r="A4" s="25" t="s">
        <v>46</v>
      </c>
      <c r="B4" s="30">
        <v>0</v>
      </c>
      <c r="C4" s="78">
        <v>1000</v>
      </c>
      <c r="D4" s="30">
        <v>0</v>
      </c>
    </row>
    <row r="5" spans="1:9" x14ac:dyDescent="0.25">
      <c r="A5" s="18" t="s">
        <v>47</v>
      </c>
      <c r="B5" s="30">
        <v>38000</v>
      </c>
      <c r="C5" s="30">
        <v>18483.150000000001</v>
      </c>
      <c r="D5" s="30">
        <v>18000</v>
      </c>
    </row>
    <row r="6" spans="1:9" x14ac:dyDescent="0.25">
      <c r="A6" s="18" t="s">
        <v>48</v>
      </c>
      <c r="B6" s="30">
        <v>30828</v>
      </c>
      <c r="C6" s="30">
        <v>24738.11</v>
      </c>
      <c r="D6" s="30">
        <v>30828</v>
      </c>
    </row>
    <row r="7" spans="1:9" x14ac:dyDescent="0.25">
      <c r="A7" s="18" t="s">
        <v>49</v>
      </c>
      <c r="B7" s="30">
        <v>12837</v>
      </c>
      <c r="C7" s="30">
        <v>8754.85</v>
      </c>
      <c r="D7" s="30">
        <v>15000</v>
      </c>
    </row>
    <row r="8" spans="1:9" x14ac:dyDescent="0.25">
      <c r="A8" s="18" t="s">
        <v>50</v>
      </c>
      <c r="B8" s="30">
        <v>81997</v>
      </c>
      <c r="C8" s="30">
        <v>51767.87</v>
      </c>
      <c r="D8" s="30">
        <v>71997</v>
      </c>
    </row>
    <row r="9" spans="1:9" x14ac:dyDescent="0.25">
      <c r="A9" s="18" t="s">
        <v>51</v>
      </c>
      <c r="B9" s="30">
        <v>7133</v>
      </c>
      <c r="C9" s="30">
        <v>6565.04</v>
      </c>
      <c r="D9" s="30">
        <v>7000</v>
      </c>
      <c r="F9" s="42"/>
    </row>
    <row r="10" spans="1:9" x14ac:dyDescent="0.25">
      <c r="A10" s="18" t="s">
        <v>52</v>
      </c>
      <c r="B10" s="30">
        <v>0</v>
      </c>
      <c r="C10" s="30">
        <v>0</v>
      </c>
      <c r="D10" s="30"/>
    </row>
    <row r="11" spans="1:9" x14ac:dyDescent="0.25">
      <c r="A11" s="18" t="s">
        <v>53</v>
      </c>
      <c r="B11" s="30">
        <v>70389</v>
      </c>
      <c r="C11" s="30">
        <v>55328.35</v>
      </c>
      <c r="D11" s="30">
        <v>70389</v>
      </c>
    </row>
    <row r="12" spans="1:9" x14ac:dyDescent="0.25">
      <c r="A12" s="18" t="s">
        <v>8</v>
      </c>
      <c r="B12" s="30"/>
      <c r="C12" s="30"/>
      <c r="D12" s="30"/>
    </row>
    <row r="13" spans="1:9" x14ac:dyDescent="0.25">
      <c r="A13" s="18" t="s">
        <v>54</v>
      </c>
      <c r="B13" s="30">
        <v>500</v>
      </c>
      <c r="C13" s="30">
        <v>126</v>
      </c>
      <c r="D13" s="30">
        <v>300</v>
      </c>
    </row>
    <row r="14" spans="1:9" x14ac:dyDescent="0.25">
      <c r="A14" s="18" t="s">
        <v>55</v>
      </c>
      <c r="B14" s="30">
        <v>800</v>
      </c>
      <c r="C14" s="30">
        <v>503.25</v>
      </c>
      <c r="D14" s="30">
        <v>700</v>
      </c>
    </row>
    <row r="15" spans="1:9" x14ac:dyDescent="0.25">
      <c r="A15" s="18" t="s">
        <v>56</v>
      </c>
      <c r="B15" s="30">
        <v>1400</v>
      </c>
      <c r="C15" s="30">
        <v>1193.97</v>
      </c>
      <c r="D15" s="30">
        <v>1300</v>
      </c>
    </row>
    <row r="16" spans="1:9" x14ac:dyDescent="0.25">
      <c r="A16" s="18" t="s">
        <v>57</v>
      </c>
      <c r="B16" s="30">
        <v>600</v>
      </c>
      <c r="C16" s="30"/>
      <c r="D16" s="30"/>
    </row>
    <row r="17" spans="1:4" x14ac:dyDescent="0.25">
      <c r="A17" s="18" t="s">
        <v>13</v>
      </c>
      <c r="B17" s="30">
        <v>3000</v>
      </c>
      <c r="C17" s="30">
        <v>119.99</v>
      </c>
      <c r="D17" s="30">
        <v>1000</v>
      </c>
    </row>
    <row r="18" spans="1:4" x14ac:dyDescent="0.25">
      <c r="A18" s="18" t="s">
        <v>14</v>
      </c>
      <c r="B18" s="30">
        <v>500</v>
      </c>
      <c r="C18" s="30">
        <v>26.98</v>
      </c>
      <c r="D18" s="30">
        <v>400</v>
      </c>
    </row>
    <row r="19" spans="1:4" x14ac:dyDescent="0.25">
      <c r="A19" s="18" t="s">
        <v>15</v>
      </c>
      <c r="B19" s="30">
        <v>300</v>
      </c>
      <c r="C19" s="30">
        <v>140.4</v>
      </c>
      <c r="D19" s="30">
        <v>200</v>
      </c>
    </row>
    <row r="20" spans="1:4" x14ac:dyDescent="0.25">
      <c r="A20" s="18" t="s">
        <v>58</v>
      </c>
      <c r="B20" s="30">
        <v>200</v>
      </c>
      <c r="C20" s="30">
        <v>0</v>
      </c>
      <c r="D20" s="30"/>
    </row>
    <row r="21" spans="1:4" x14ac:dyDescent="0.25">
      <c r="A21" s="18" t="s">
        <v>18</v>
      </c>
      <c r="B21" s="30">
        <v>5500</v>
      </c>
      <c r="C21" s="30">
        <v>4450.78</v>
      </c>
      <c r="D21" s="30">
        <v>5500</v>
      </c>
    </row>
    <row r="22" spans="1:4" x14ac:dyDescent="0.25">
      <c r="A22" s="18" t="s">
        <v>59</v>
      </c>
      <c r="B22" s="30">
        <v>12200</v>
      </c>
      <c r="C22" s="30">
        <v>14934.01</v>
      </c>
      <c r="D22" s="30">
        <v>15000</v>
      </c>
    </row>
    <row r="23" spans="1:4" x14ac:dyDescent="0.25">
      <c r="A23" s="18" t="s">
        <v>60</v>
      </c>
      <c r="B23" s="30">
        <v>9100</v>
      </c>
      <c r="C23" s="30">
        <v>4780.32</v>
      </c>
      <c r="D23" s="30">
        <v>7000</v>
      </c>
    </row>
    <row r="24" spans="1:4" x14ac:dyDescent="0.25">
      <c r="A24" s="18" t="s">
        <v>61</v>
      </c>
      <c r="B24" s="30"/>
      <c r="C24" s="30"/>
      <c r="D24" s="30"/>
    </row>
    <row r="25" spans="1:4" x14ac:dyDescent="0.25">
      <c r="A25" s="18" t="s">
        <v>62</v>
      </c>
      <c r="B25" s="30">
        <v>6300</v>
      </c>
      <c r="C25" s="30">
        <v>4639.62</v>
      </c>
      <c r="D25" s="30">
        <v>5300</v>
      </c>
    </row>
    <row r="26" spans="1:4" x14ac:dyDescent="0.25">
      <c r="A26" s="18" t="s">
        <v>63</v>
      </c>
      <c r="B26" s="30">
        <v>600</v>
      </c>
      <c r="C26" s="30">
        <v>0</v>
      </c>
      <c r="D26" s="30"/>
    </row>
    <row r="27" spans="1:4" x14ac:dyDescent="0.25">
      <c r="A27" s="18" t="s">
        <v>64</v>
      </c>
      <c r="B27" s="30">
        <v>2000</v>
      </c>
      <c r="C27" s="30">
        <v>1603.88</v>
      </c>
      <c r="D27" s="30">
        <v>2000</v>
      </c>
    </row>
    <row r="28" spans="1:4" x14ac:dyDescent="0.25">
      <c r="A28" s="18" t="s">
        <v>23</v>
      </c>
      <c r="B28" s="30">
        <v>486</v>
      </c>
      <c r="C28" s="30">
        <v>270</v>
      </c>
      <c r="D28" s="30">
        <v>350</v>
      </c>
    </row>
    <row r="29" spans="1:4" x14ac:dyDescent="0.25">
      <c r="A29" s="18" t="s">
        <v>65</v>
      </c>
      <c r="B29" s="30">
        <v>0</v>
      </c>
      <c r="C29" s="30">
        <v>0</v>
      </c>
      <c r="D29" s="30"/>
    </row>
    <row r="30" spans="1:4" x14ac:dyDescent="0.25">
      <c r="A30" s="18" t="s">
        <v>66</v>
      </c>
      <c r="B30" s="30">
        <v>0</v>
      </c>
      <c r="C30" s="30">
        <v>0</v>
      </c>
      <c r="D30" s="30"/>
    </row>
    <row r="31" spans="1:4" x14ac:dyDescent="0.25">
      <c r="A31" s="18" t="s">
        <v>27</v>
      </c>
      <c r="B31" s="30">
        <v>0</v>
      </c>
      <c r="C31" s="30">
        <v>4997.3900000000003</v>
      </c>
      <c r="D31" s="30">
        <v>2000</v>
      </c>
    </row>
    <row r="32" spans="1:4" x14ac:dyDescent="0.25">
      <c r="A32" s="18" t="s">
        <v>67</v>
      </c>
      <c r="B32" s="30">
        <v>3000</v>
      </c>
      <c r="C32" s="30">
        <v>2586.69</v>
      </c>
      <c r="D32" s="30">
        <v>3000</v>
      </c>
    </row>
    <row r="33" spans="1:4" x14ac:dyDescent="0.25">
      <c r="A33" s="18" t="s">
        <v>68</v>
      </c>
      <c r="B33" s="30">
        <v>27000</v>
      </c>
      <c r="C33" s="30">
        <v>26952.28</v>
      </c>
      <c r="D33" s="30">
        <v>28000</v>
      </c>
    </row>
    <row r="34" spans="1:4" x14ac:dyDescent="0.25">
      <c r="A34" s="18" t="s">
        <v>69</v>
      </c>
      <c r="B34" s="30">
        <v>11500</v>
      </c>
      <c r="C34" s="30">
        <v>5948.36</v>
      </c>
      <c r="D34" s="30">
        <v>8000</v>
      </c>
    </row>
    <row r="35" spans="1:4" x14ac:dyDescent="0.25">
      <c r="A35" s="19" t="s">
        <v>70</v>
      </c>
      <c r="B35" s="30">
        <v>6500</v>
      </c>
      <c r="C35" s="30">
        <v>3254.35</v>
      </c>
      <c r="D35" s="30">
        <v>5500</v>
      </c>
    </row>
    <row r="36" spans="1:4" x14ac:dyDescent="0.25">
      <c r="A36" s="21" t="s">
        <v>71</v>
      </c>
      <c r="B36" s="30">
        <v>0</v>
      </c>
      <c r="C36" s="30">
        <v>0</v>
      </c>
      <c r="D36" s="30"/>
    </row>
    <row r="37" spans="1:4" x14ac:dyDescent="0.25">
      <c r="A37" s="26" t="s">
        <v>72</v>
      </c>
      <c r="B37" s="30">
        <v>5000</v>
      </c>
      <c r="C37" s="30">
        <v>2213.79</v>
      </c>
      <c r="D37" s="30">
        <v>3000</v>
      </c>
    </row>
    <row r="38" spans="1:4" x14ac:dyDescent="0.25">
      <c r="A38" s="21" t="s">
        <v>73</v>
      </c>
      <c r="B38" s="30">
        <v>0</v>
      </c>
      <c r="C38" s="30">
        <v>0</v>
      </c>
      <c r="D38" s="30">
        <v>2000</v>
      </c>
    </row>
    <row r="39" spans="1:4" x14ac:dyDescent="0.25">
      <c r="A39" s="21" t="s">
        <v>74</v>
      </c>
      <c r="B39" s="30"/>
      <c r="C39" s="30"/>
      <c r="D39" s="30"/>
    </row>
    <row r="40" spans="1:4" x14ac:dyDescent="0.25">
      <c r="A40" s="21" t="s">
        <v>75</v>
      </c>
      <c r="B40" s="30">
        <v>1050</v>
      </c>
      <c r="C40" s="30">
        <v>2844.41</v>
      </c>
      <c r="D40" s="30">
        <v>3000</v>
      </c>
    </row>
    <row r="41" spans="1:4" x14ac:dyDescent="0.25">
      <c r="A41" s="21" t="s">
        <v>34</v>
      </c>
      <c r="B41" s="30">
        <v>11295</v>
      </c>
      <c r="C41" s="30">
        <v>6697.42</v>
      </c>
      <c r="D41" s="30">
        <v>9000</v>
      </c>
    </row>
    <row r="42" spans="1:4" x14ac:dyDescent="0.25">
      <c r="A42" s="21" t="s">
        <v>76</v>
      </c>
      <c r="B42" s="30">
        <v>2000</v>
      </c>
      <c r="C42" s="30">
        <v>29.36</v>
      </c>
      <c r="D42" s="30">
        <v>1500</v>
      </c>
    </row>
    <row r="43" spans="1:4" x14ac:dyDescent="0.25">
      <c r="A43" s="21" t="s">
        <v>77</v>
      </c>
      <c r="B43" s="30">
        <v>0</v>
      </c>
      <c r="C43" s="30">
        <v>0</v>
      </c>
      <c r="D43" s="30"/>
    </row>
    <row r="44" spans="1:4" x14ac:dyDescent="0.25">
      <c r="A44" s="26" t="s">
        <v>78</v>
      </c>
      <c r="B44" s="30">
        <v>913</v>
      </c>
      <c r="C44" s="30">
        <v>570.35</v>
      </c>
      <c r="D44" s="30">
        <v>700</v>
      </c>
    </row>
    <row r="45" spans="1:4" x14ac:dyDescent="0.25">
      <c r="A45" s="26" t="s">
        <v>79</v>
      </c>
      <c r="B45" s="30"/>
      <c r="C45" s="30"/>
      <c r="D45" s="30"/>
    </row>
    <row r="46" spans="1:4" x14ac:dyDescent="0.25">
      <c r="A46" s="26" t="s">
        <v>80</v>
      </c>
      <c r="B46" s="30">
        <v>0</v>
      </c>
      <c r="C46" s="30">
        <v>0</v>
      </c>
      <c r="D46" s="30"/>
    </row>
    <row r="47" spans="1:4" x14ac:dyDescent="0.25">
      <c r="A47" s="26" t="s">
        <v>81</v>
      </c>
      <c r="B47" s="30">
        <v>4000</v>
      </c>
      <c r="C47" s="30">
        <v>5825</v>
      </c>
      <c r="D47" s="30">
        <v>4000</v>
      </c>
    </row>
    <row r="48" spans="1:4" x14ac:dyDescent="0.25">
      <c r="A48" s="26" t="s">
        <v>82</v>
      </c>
      <c r="B48" s="30"/>
      <c r="C48" s="30"/>
      <c r="D48" s="30"/>
    </row>
    <row r="49" spans="1:4" x14ac:dyDescent="0.25">
      <c r="A49" s="21" t="s">
        <v>83</v>
      </c>
      <c r="B49" s="30"/>
      <c r="C49" s="30"/>
      <c r="D49" s="30"/>
    </row>
    <row r="50" spans="1:4" x14ac:dyDescent="0.25">
      <c r="A50" s="26" t="s">
        <v>84</v>
      </c>
      <c r="B50" s="30">
        <v>10000</v>
      </c>
      <c r="C50" s="30">
        <v>0</v>
      </c>
      <c r="D50" s="30">
        <v>8000</v>
      </c>
    </row>
    <row r="51" spans="1:4" x14ac:dyDescent="0.25">
      <c r="A51" s="21" t="s">
        <v>85</v>
      </c>
      <c r="B51" s="30"/>
      <c r="C51" s="30"/>
      <c r="D51" s="30"/>
    </row>
    <row r="52" spans="1:4" x14ac:dyDescent="0.25">
      <c r="A52" s="26" t="s">
        <v>86</v>
      </c>
      <c r="B52" s="30">
        <v>400</v>
      </c>
      <c r="C52" s="30">
        <v>80</v>
      </c>
      <c r="D52" s="30">
        <v>400</v>
      </c>
    </row>
    <row r="53" spans="1:4" x14ac:dyDescent="0.25">
      <c r="A53" s="21" t="s">
        <v>87</v>
      </c>
      <c r="B53" s="30">
        <v>0</v>
      </c>
      <c r="C53" s="30">
        <v>0</v>
      </c>
      <c r="D53" s="30"/>
    </row>
    <row r="54" spans="1:4" x14ac:dyDescent="0.25">
      <c r="A54" s="26" t="s">
        <v>88</v>
      </c>
      <c r="B54" s="30">
        <v>0</v>
      </c>
      <c r="C54" s="30">
        <v>0</v>
      </c>
      <c r="D54" s="30"/>
    </row>
    <row r="55" spans="1:4" x14ac:dyDescent="0.25">
      <c r="A55" s="26" t="s">
        <v>354</v>
      </c>
      <c r="B55" s="30">
        <v>3139</v>
      </c>
      <c r="C55" s="30"/>
      <c r="D55" s="30"/>
    </row>
    <row r="56" spans="1:4" x14ac:dyDescent="0.25">
      <c r="A56" s="26" t="s">
        <v>89</v>
      </c>
      <c r="B56" s="30"/>
      <c r="C56" s="30"/>
      <c r="D56" s="30"/>
    </row>
    <row r="57" spans="1:4" x14ac:dyDescent="0.25">
      <c r="A57" s="21" t="s">
        <v>90</v>
      </c>
      <c r="B57" s="30"/>
      <c r="C57" s="30">
        <v>57884.09</v>
      </c>
      <c r="D57" s="30"/>
    </row>
    <row r="58" spans="1:4" x14ac:dyDescent="0.25">
      <c r="A58" s="26" t="s">
        <v>91</v>
      </c>
      <c r="B58" s="30"/>
      <c r="C58" s="30"/>
      <c r="D58" s="30"/>
    </row>
    <row r="59" spans="1:4" x14ac:dyDescent="0.25">
      <c r="A59" s="21" t="s">
        <v>92</v>
      </c>
      <c r="B59" s="30"/>
      <c r="C59" s="30"/>
      <c r="D59" s="30"/>
    </row>
    <row r="60" spans="1:4" x14ac:dyDescent="0.25">
      <c r="A60" s="21" t="s">
        <v>93</v>
      </c>
      <c r="B60" s="30"/>
      <c r="C60" s="30"/>
      <c r="D60" s="30"/>
    </row>
    <row r="61" spans="1:4" ht="15.75" thickBot="1" x14ac:dyDescent="0.3">
      <c r="A61" s="31" t="s">
        <v>42</v>
      </c>
      <c r="B61" s="32">
        <v>150000</v>
      </c>
      <c r="C61" s="32">
        <v>77665.67</v>
      </c>
      <c r="D61" s="32"/>
    </row>
    <row r="62" spans="1:4" ht="15.75" thickBot="1" x14ac:dyDescent="0.3">
      <c r="A62" s="55" t="s">
        <v>43</v>
      </c>
      <c r="B62" s="56">
        <f>SUM(B3:B60)</f>
        <v>773463</v>
      </c>
      <c r="C62" s="56">
        <f>SUM(C3:C60)</f>
        <v>652006.59</v>
      </c>
      <c r="D62" s="57">
        <f>SUM(D3:D60)</f>
        <v>757676.08000000007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workbookViewId="0">
      <selection sqref="A1:D2"/>
    </sheetView>
  </sheetViews>
  <sheetFormatPr defaultRowHeight="15" x14ac:dyDescent="0.25"/>
  <cols>
    <col min="1" max="1" width="39.28515625" customWidth="1"/>
    <col min="2" max="2" width="15.85546875" style="4" customWidth="1"/>
    <col min="3" max="3" width="15.140625" style="4" customWidth="1"/>
    <col min="4" max="4" width="17.28515625" style="4" customWidth="1"/>
  </cols>
  <sheetData>
    <row r="1" spans="1:9" x14ac:dyDescent="0.25">
      <c r="A1" s="90" t="s">
        <v>129</v>
      </c>
      <c r="B1" s="90"/>
      <c r="C1" s="90"/>
      <c r="D1" s="90"/>
    </row>
    <row r="2" spans="1:9" x14ac:dyDescent="0.25">
      <c r="A2" s="1" t="s">
        <v>0</v>
      </c>
      <c r="B2" s="29" t="s">
        <v>351</v>
      </c>
      <c r="C2" s="29" t="s">
        <v>352</v>
      </c>
      <c r="D2" s="29" t="s">
        <v>353</v>
      </c>
    </row>
    <row r="3" spans="1:9" x14ac:dyDescent="0.25">
      <c r="A3" s="2" t="s">
        <v>95</v>
      </c>
      <c r="B3" s="30">
        <v>0</v>
      </c>
      <c r="C3" s="30">
        <v>0</v>
      </c>
      <c r="D3" s="30"/>
      <c r="E3" s="6"/>
      <c r="F3" s="6"/>
      <c r="G3" s="6"/>
      <c r="H3" s="6"/>
      <c r="I3" s="6"/>
    </row>
    <row r="4" spans="1:9" x14ac:dyDescent="0.25">
      <c r="A4" s="2" t="s">
        <v>96</v>
      </c>
      <c r="B4" s="30">
        <v>12840</v>
      </c>
      <c r="C4" s="30">
        <v>8400</v>
      </c>
      <c r="D4" s="30">
        <v>13230</v>
      </c>
      <c r="E4" s="14"/>
      <c r="F4" s="14"/>
      <c r="G4" s="14"/>
      <c r="H4" s="14"/>
      <c r="I4" s="14"/>
    </row>
    <row r="5" spans="1:9" x14ac:dyDescent="0.25">
      <c r="A5" s="2" t="s">
        <v>97</v>
      </c>
      <c r="B5" s="30">
        <v>982</v>
      </c>
      <c r="C5" s="30">
        <v>798.02</v>
      </c>
      <c r="D5" s="30">
        <v>982</v>
      </c>
    </row>
    <row r="6" spans="1:9" x14ac:dyDescent="0.25">
      <c r="A6" s="2" t="s">
        <v>98</v>
      </c>
      <c r="B6" s="30">
        <v>2100</v>
      </c>
      <c r="C6" s="30">
        <v>0</v>
      </c>
      <c r="D6" s="30">
        <v>2190.89</v>
      </c>
    </row>
    <row r="7" spans="1:9" x14ac:dyDescent="0.25">
      <c r="A7" s="2" t="s">
        <v>99</v>
      </c>
      <c r="B7" s="30">
        <v>2629</v>
      </c>
      <c r="C7" s="30">
        <v>1694.2</v>
      </c>
      <c r="D7" s="30">
        <v>2629</v>
      </c>
    </row>
    <row r="8" spans="1:9" x14ac:dyDescent="0.25">
      <c r="A8" s="2" t="s">
        <v>100</v>
      </c>
      <c r="B8" s="30">
        <v>18000</v>
      </c>
      <c r="C8" s="30">
        <v>17885.919999999998</v>
      </c>
      <c r="D8" s="30">
        <v>18000</v>
      </c>
    </row>
    <row r="9" spans="1:9" x14ac:dyDescent="0.25">
      <c r="A9" s="2" t="s">
        <v>101</v>
      </c>
      <c r="B9" s="30">
        <v>300</v>
      </c>
      <c r="C9" s="30">
        <v>177.84</v>
      </c>
      <c r="D9" s="30">
        <v>300</v>
      </c>
    </row>
    <row r="10" spans="1:9" x14ac:dyDescent="0.25">
      <c r="A10" s="2" t="s">
        <v>102</v>
      </c>
      <c r="B10" s="30">
        <v>300</v>
      </c>
      <c r="C10" s="30">
        <v>159.27000000000001</v>
      </c>
      <c r="D10" s="30">
        <v>300</v>
      </c>
    </row>
    <row r="11" spans="1:9" x14ac:dyDescent="0.25">
      <c r="A11" s="2" t="s">
        <v>103</v>
      </c>
      <c r="B11" s="30">
        <v>0</v>
      </c>
      <c r="C11" s="30">
        <v>0</v>
      </c>
      <c r="D11" s="30"/>
    </row>
    <row r="12" spans="1:9" x14ac:dyDescent="0.25">
      <c r="A12" s="2" t="s">
        <v>104</v>
      </c>
      <c r="B12" s="30">
        <v>100</v>
      </c>
      <c r="C12" s="30">
        <v>0</v>
      </c>
      <c r="D12" s="30">
        <v>100</v>
      </c>
    </row>
    <row r="13" spans="1:9" x14ac:dyDescent="0.25">
      <c r="A13" s="2" t="s">
        <v>105</v>
      </c>
      <c r="B13" s="30">
        <v>400</v>
      </c>
      <c r="C13" s="30">
        <v>2259.02</v>
      </c>
      <c r="D13" s="30">
        <v>1500</v>
      </c>
    </row>
    <row r="14" spans="1:9" x14ac:dyDescent="0.25">
      <c r="A14" s="2" t="s">
        <v>18</v>
      </c>
      <c r="B14" s="30">
        <v>4000</v>
      </c>
      <c r="C14" s="30">
        <v>2693.63</v>
      </c>
      <c r="D14" s="30">
        <v>3000</v>
      </c>
    </row>
    <row r="15" spans="1:9" x14ac:dyDescent="0.25">
      <c r="A15" s="2" t="s">
        <v>19</v>
      </c>
      <c r="B15" s="30">
        <v>1150</v>
      </c>
      <c r="C15" s="30">
        <v>1131.73</v>
      </c>
      <c r="D15" s="30">
        <v>1500</v>
      </c>
    </row>
    <row r="16" spans="1:9" x14ac:dyDescent="0.25">
      <c r="A16" s="2" t="s">
        <v>106</v>
      </c>
      <c r="B16" s="30">
        <v>1200</v>
      </c>
      <c r="C16" s="30">
        <v>353</v>
      </c>
      <c r="D16" s="30">
        <v>1000</v>
      </c>
    </row>
    <row r="17" spans="1:4" x14ac:dyDescent="0.25">
      <c r="A17" s="2" t="s">
        <v>107</v>
      </c>
      <c r="B17" s="30">
        <v>0</v>
      </c>
      <c r="C17" s="30">
        <v>0</v>
      </c>
      <c r="D17" s="30">
        <v>0</v>
      </c>
    </row>
    <row r="18" spans="1:4" x14ac:dyDescent="0.25">
      <c r="A18" s="2" t="s">
        <v>62</v>
      </c>
      <c r="B18" s="30">
        <v>700</v>
      </c>
      <c r="C18" s="30">
        <v>664.53</v>
      </c>
      <c r="D18" s="30">
        <v>700</v>
      </c>
    </row>
    <row r="19" spans="1:4" x14ac:dyDescent="0.25">
      <c r="A19" s="2" t="s">
        <v>108</v>
      </c>
      <c r="B19" s="30">
        <v>0</v>
      </c>
      <c r="C19" s="30">
        <v>0</v>
      </c>
      <c r="D19" s="30"/>
    </row>
    <row r="20" spans="1:4" x14ac:dyDescent="0.25">
      <c r="A20" s="2" t="s">
        <v>64</v>
      </c>
      <c r="B20" s="30">
        <v>250</v>
      </c>
      <c r="C20" s="30">
        <v>403.65</v>
      </c>
      <c r="D20" s="30">
        <v>500</v>
      </c>
    </row>
    <row r="21" spans="1:4" x14ac:dyDescent="0.25">
      <c r="A21" s="2" t="s">
        <v>109</v>
      </c>
      <c r="B21" s="30">
        <v>185</v>
      </c>
      <c r="C21" s="30">
        <v>105.2</v>
      </c>
      <c r="D21" s="30">
        <v>200</v>
      </c>
    </row>
    <row r="22" spans="1:4" x14ac:dyDescent="0.25">
      <c r="A22" s="2" t="s">
        <v>66</v>
      </c>
      <c r="B22" s="30">
        <v>0</v>
      </c>
      <c r="C22" s="30">
        <v>0</v>
      </c>
      <c r="D22" s="30"/>
    </row>
    <row r="23" spans="1:4" x14ac:dyDescent="0.25">
      <c r="A23" s="2" t="s">
        <v>27</v>
      </c>
      <c r="B23" s="30">
        <v>0</v>
      </c>
      <c r="C23" s="30">
        <v>135.29</v>
      </c>
      <c r="D23" s="30">
        <v>150</v>
      </c>
    </row>
    <row r="24" spans="1:4" x14ac:dyDescent="0.25">
      <c r="A24" s="2" t="s">
        <v>110</v>
      </c>
      <c r="B24" s="30">
        <v>0</v>
      </c>
      <c r="C24" s="30">
        <v>0</v>
      </c>
      <c r="D24" s="30"/>
    </row>
    <row r="25" spans="1:4" x14ac:dyDescent="0.25">
      <c r="A25" s="2" t="s">
        <v>111</v>
      </c>
      <c r="B25" s="30">
        <v>2000</v>
      </c>
      <c r="C25" s="30">
        <v>0</v>
      </c>
      <c r="D25" s="78">
        <v>2000</v>
      </c>
    </row>
    <row r="26" spans="1:4" x14ac:dyDescent="0.25">
      <c r="A26" s="2" t="s">
        <v>112</v>
      </c>
      <c r="B26" s="30">
        <v>3000</v>
      </c>
      <c r="C26" s="30">
        <v>1577.1</v>
      </c>
      <c r="D26" s="30">
        <v>2000</v>
      </c>
    </row>
    <row r="27" spans="1:4" x14ac:dyDescent="0.25">
      <c r="A27" s="2" t="s">
        <v>113</v>
      </c>
      <c r="B27" s="30">
        <v>2400</v>
      </c>
      <c r="C27" s="30">
        <v>210.82</v>
      </c>
      <c r="D27" s="30">
        <v>2000</v>
      </c>
    </row>
    <row r="28" spans="1:4" x14ac:dyDescent="0.25">
      <c r="A28" s="2" t="s">
        <v>114</v>
      </c>
      <c r="B28" s="30">
        <v>450</v>
      </c>
      <c r="C28" s="30">
        <v>609.67999999999995</v>
      </c>
      <c r="D28" s="30">
        <v>500</v>
      </c>
    </row>
    <row r="29" spans="1:4" x14ac:dyDescent="0.25">
      <c r="A29" s="2" t="s">
        <v>70</v>
      </c>
      <c r="B29" s="30">
        <v>2100</v>
      </c>
      <c r="C29" s="30">
        <v>1446.84</v>
      </c>
      <c r="D29" s="30">
        <v>2000</v>
      </c>
    </row>
    <row r="30" spans="1:4" x14ac:dyDescent="0.25">
      <c r="A30" s="2" t="s">
        <v>72</v>
      </c>
      <c r="B30" s="30">
        <v>450</v>
      </c>
      <c r="C30" s="30">
        <v>0</v>
      </c>
      <c r="D30" s="30">
        <v>250</v>
      </c>
    </row>
    <row r="31" spans="1:4" x14ac:dyDescent="0.25">
      <c r="A31" s="2" t="s">
        <v>74</v>
      </c>
      <c r="B31" s="30">
        <v>0</v>
      </c>
      <c r="C31" s="30">
        <v>0</v>
      </c>
      <c r="D31" s="30"/>
    </row>
    <row r="32" spans="1:4" x14ac:dyDescent="0.25">
      <c r="A32" s="2" t="s">
        <v>75</v>
      </c>
      <c r="B32" s="30">
        <v>3000</v>
      </c>
      <c r="C32" s="30">
        <v>683.58</v>
      </c>
      <c r="D32" s="30">
        <v>2500</v>
      </c>
    </row>
    <row r="33" spans="1:4" x14ac:dyDescent="0.25">
      <c r="A33" s="2" t="s">
        <v>115</v>
      </c>
      <c r="B33" s="30">
        <v>2506</v>
      </c>
      <c r="C33" s="30">
        <v>1224.58</v>
      </c>
      <c r="D33" s="30">
        <v>2000</v>
      </c>
    </row>
    <row r="34" spans="1:4" x14ac:dyDescent="0.25">
      <c r="A34" s="2" t="s">
        <v>76</v>
      </c>
      <c r="B34" s="30">
        <v>360</v>
      </c>
      <c r="C34" s="30">
        <v>176.14</v>
      </c>
      <c r="D34" s="30">
        <v>360</v>
      </c>
    </row>
    <row r="35" spans="1:4" x14ac:dyDescent="0.25">
      <c r="A35" s="2" t="s">
        <v>116</v>
      </c>
      <c r="B35" s="30">
        <v>129</v>
      </c>
      <c r="C35" s="30">
        <v>62.91</v>
      </c>
      <c r="D35" s="30">
        <v>129</v>
      </c>
    </row>
    <row r="36" spans="1:4" x14ac:dyDescent="0.25">
      <c r="A36" s="3" t="s">
        <v>117</v>
      </c>
      <c r="B36" s="30">
        <v>0</v>
      </c>
      <c r="C36" s="30">
        <v>0</v>
      </c>
      <c r="D36" s="30"/>
    </row>
    <row r="37" spans="1:4" x14ac:dyDescent="0.25">
      <c r="A37" s="5" t="s">
        <v>118</v>
      </c>
      <c r="B37" s="30">
        <v>0</v>
      </c>
      <c r="C37" s="30">
        <v>0</v>
      </c>
      <c r="D37" s="30"/>
    </row>
    <row r="38" spans="1:4" x14ac:dyDescent="0.25">
      <c r="A38" s="5" t="s">
        <v>119</v>
      </c>
      <c r="B38" s="30">
        <v>0</v>
      </c>
      <c r="C38" s="30">
        <v>0</v>
      </c>
      <c r="D38" s="30"/>
    </row>
    <row r="39" spans="1:4" x14ac:dyDescent="0.25">
      <c r="A39" s="3" t="s">
        <v>120</v>
      </c>
      <c r="B39" s="30">
        <v>0</v>
      </c>
      <c r="C39" s="30">
        <v>0</v>
      </c>
      <c r="D39" s="30"/>
    </row>
    <row r="40" spans="1:4" x14ac:dyDescent="0.25">
      <c r="A40" s="3" t="s">
        <v>121</v>
      </c>
      <c r="B40" s="30">
        <v>0</v>
      </c>
      <c r="C40" s="30">
        <v>0</v>
      </c>
      <c r="D40" s="30"/>
    </row>
    <row r="41" spans="1:4" x14ac:dyDescent="0.25">
      <c r="A41" s="3" t="s">
        <v>122</v>
      </c>
      <c r="B41" s="30">
        <v>0</v>
      </c>
      <c r="C41" s="30">
        <v>0</v>
      </c>
      <c r="D41" s="30"/>
    </row>
    <row r="42" spans="1:4" x14ac:dyDescent="0.25">
      <c r="A42" s="3" t="s">
        <v>123</v>
      </c>
      <c r="B42" s="30">
        <v>0</v>
      </c>
      <c r="C42" s="30">
        <v>0</v>
      </c>
      <c r="D42" s="30"/>
    </row>
    <row r="43" spans="1:4" x14ac:dyDescent="0.25">
      <c r="A43" s="5" t="s">
        <v>124</v>
      </c>
      <c r="B43" s="30">
        <v>0</v>
      </c>
      <c r="C43" s="30">
        <v>0</v>
      </c>
      <c r="D43" s="30"/>
    </row>
    <row r="44" spans="1:4" x14ac:dyDescent="0.25">
      <c r="A44" s="5" t="s">
        <v>125</v>
      </c>
      <c r="B44" s="30">
        <v>0</v>
      </c>
      <c r="C44" s="30">
        <v>0</v>
      </c>
      <c r="D44" s="30"/>
    </row>
    <row r="45" spans="1:4" x14ac:dyDescent="0.25">
      <c r="A45" s="5" t="s">
        <v>90</v>
      </c>
      <c r="B45" s="30">
        <v>0</v>
      </c>
      <c r="C45" s="30">
        <v>8402.4</v>
      </c>
      <c r="D45" s="30"/>
    </row>
    <row r="46" spans="1:4" x14ac:dyDescent="0.25">
      <c r="A46" s="3" t="s">
        <v>91</v>
      </c>
      <c r="B46" s="30">
        <v>0</v>
      </c>
      <c r="C46" s="30">
        <v>0</v>
      </c>
      <c r="D46" s="30"/>
    </row>
    <row r="47" spans="1:4" x14ac:dyDescent="0.25">
      <c r="A47" s="5" t="s">
        <v>126</v>
      </c>
      <c r="B47" s="30">
        <v>0</v>
      </c>
      <c r="C47" s="30">
        <v>0</v>
      </c>
      <c r="D47" s="30"/>
    </row>
    <row r="48" spans="1:4" x14ac:dyDescent="0.25">
      <c r="A48" s="5" t="s">
        <v>127</v>
      </c>
      <c r="B48" s="30">
        <v>0</v>
      </c>
      <c r="C48" s="30">
        <v>0</v>
      </c>
      <c r="D48" s="30"/>
    </row>
    <row r="49" spans="1:4" x14ac:dyDescent="0.25">
      <c r="A49" s="5" t="s">
        <v>128</v>
      </c>
      <c r="B49" s="78">
        <v>28810</v>
      </c>
      <c r="C49" s="78">
        <v>28810.28</v>
      </c>
      <c r="D49" s="78"/>
    </row>
    <row r="50" spans="1:4" ht="15.75" thickBot="1" x14ac:dyDescent="0.3">
      <c r="A50" s="28" t="s">
        <v>42</v>
      </c>
      <c r="B50" s="32">
        <v>100000</v>
      </c>
      <c r="C50" s="32">
        <v>85885.31</v>
      </c>
      <c r="D50" s="32"/>
    </row>
    <row r="51" spans="1:4" ht="15.75" thickBot="1" x14ac:dyDescent="0.3">
      <c r="A51" s="63" t="s">
        <v>43</v>
      </c>
      <c r="B51" s="60">
        <f>SUM(B3:B49)</f>
        <v>90341</v>
      </c>
      <c r="C51" s="60">
        <f>SUM(C3:C49)</f>
        <v>80065.63</v>
      </c>
      <c r="D51" s="61">
        <f>SUM(D3:D49)</f>
        <v>60020.89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workbookViewId="0">
      <selection activeCell="I17" sqref="I17"/>
    </sheetView>
  </sheetViews>
  <sheetFormatPr defaultRowHeight="15" x14ac:dyDescent="0.25"/>
  <cols>
    <col min="1" max="1" width="36.5703125" customWidth="1"/>
    <col min="2" max="2" width="18" style="4" customWidth="1"/>
    <col min="3" max="3" width="13.85546875" style="4" customWidth="1"/>
    <col min="4" max="4" width="17.5703125" style="4" customWidth="1"/>
  </cols>
  <sheetData>
    <row r="1" spans="1:9" x14ac:dyDescent="0.25">
      <c r="A1" s="90" t="s">
        <v>146</v>
      </c>
      <c r="B1" s="90"/>
      <c r="C1" s="90"/>
      <c r="D1" s="90"/>
    </row>
    <row r="2" spans="1:9" x14ac:dyDescent="0.25">
      <c r="A2" s="27" t="s">
        <v>0</v>
      </c>
      <c r="B2" s="29" t="s">
        <v>351</v>
      </c>
      <c r="C2" s="29" t="s">
        <v>352</v>
      </c>
      <c r="D2" s="29" t="s">
        <v>353</v>
      </c>
    </row>
    <row r="3" spans="1:9" x14ac:dyDescent="0.25">
      <c r="A3" s="18" t="s">
        <v>130</v>
      </c>
      <c r="B3" s="30"/>
      <c r="C3" s="30"/>
      <c r="D3" s="30"/>
    </row>
    <row r="4" spans="1:9" x14ac:dyDescent="0.25">
      <c r="A4" s="18" t="s">
        <v>131</v>
      </c>
      <c r="B4" s="30"/>
      <c r="C4" s="30"/>
      <c r="D4" s="30"/>
      <c r="E4" s="6"/>
      <c r="F4" s="6"/>
      <c r="G4" s="6"/>
      <c r="H4" s="6"/>
      <c r="I4" s="6"/>
    </row>
    <row r="5" spans="1:9" x14ac:dyDescent="0.25">
      <c r="A5" s="18" t="s">
        <v>132</v>
      </c>
      <c r="B5" s="30"/>
      <c r="C5" s="30"/>
      <c r="D5" s="30"/>
    </row>
    <row r="6" spans="1:9" x14ac:dyDescent="0.25">
      <c r="A6" s="18" t="s">
        <v>133</v>
      </c>
      <c r="B6" s="30"/>
      <c r="C6" s="30"/>
      <c r="D6" s="30"/>
    </row>
    <row r="7" spans="1:9" x14ac:dyDescent="0.25">
      <c r="A7" s="18" t="s">
        <v>134</v>
      </c>
      <c r="B7" s="30"/>
      <c r="C7" s="30"/>
      <c r="D7" s="30"/>
    </row>
    <row r="8" spans="1:9" x14ac:dyDescent="0.25">
      <c r="A8" s="18" t="s">
        <v>97</v>
      </c>
      <c r="B8" s="30"/>
      <c r="C8" s="30"/>
      <c r="D8" s="30"/>
    </row>
    <row r="9" spans="1:9" x14ac:dyDescent="0.25">
      <c r="A9" s="18" t="s">
        <v>98</v>
      </c>
      <c r="B9" s="30"/>
      <c r="C9" s="30"/>
      <c r="D9" s="30"/>
    </row>
    <row r="10" spans="1:9" x14ac:dyDescent="0.25">
      <c r="A10" s="18" t="s">
        <v>50</v>
      </c>
      <c r="B10" s="30"/>
      <c r="C10" s="30"/>
      <c r="D10" s="30"/>
    </row>
    <row r="11" spans="1:9" x14ac:dyDescent="0.25">
      <c r="A11" s="18" t="s">
        <v>99</v>
      </c>
      <c r="B11" s="30"/>
      <c r="C11" s="30"/>
      <c r="D11" s="30"/>
    </row>
    <row r="12" spans="1:9" x14ac:dyDescent="0.25">
      <c r="A12" s="18" t="s">
        <v>135</v>
      </c>
      <c r="B12" s="30"/>
      <c r="C12" s="30"/>
      <c r="D12" s="30"/>
    </row>
    <row r="13" spans="1:9" x14ac:dyDescent="0.25">
      <c r="A13" s="18" t="s">
        <v>136</v>
      </c>
      <c r="B13" s="30">
        <v>176250</v>
      </c>
      <c r="C13" s="30">
        <v>203080.2</v>
      </c>
      <c r="D13" s="30">
        <v>200000</v>
      </c>
    </row>
    <row r="14" spans="1:9" x14ac:dyDescent="0.25">
      <c r="A14" s="18" t="s">
        <v>137</v>
      </c>
      <c r="B14" s="30"/>
      <c r="C14" s="30"/>
      <c r="D14" s="30"/>
    </row>
    <row r="15" spans="1:9" x14ac:dyDescent="0.25">
      <c r="A15" s="18" t="s">
        <v>101</v>
      </c>
      <c r="B15" s="30"/>
      <c r="C15" s="30"/>
      <c r="D15" s="30"/>
    </row>
    <row r="16" spans="1:9" x14ac:dyDescent="0.25">
      <c r="A16" s="18" t="s">
        <v>103</v>
      </c>
      <c r="B16" s="30"/>
      <c r="C16" s="30"/>
      <c r="D16" s="30"/>
    </row>
    <row r="17" spans="1:4" x14ac:dyDescent="0.25">
      <c r="A17" s="18" t="s">
        <v>14</v>
      </c>
      <c r="B17" s="30"/>
      <c r="C17" s="30"/>
      <c r="D17" s="30"/>
    </row>
    <row r="18" spans="1:4" x14ac:dyDescent="0.25">
      <c r="A18" s="18" t="s">
        <v>138</v>
      </c>
      <c r="B18" s="30"/>
      <c r="C18" s="30"/>
      <c r="D18" s="30"/>
    </row>
    <row r="19" spans="1:4" x14ac:dyDescent="0.25">
      <c r="A19" s="18" t="s">
        <v>20</v>
      </c>
      <c r="B19" s="30"/>
      <c r="C19" s="30"/>
      <c r="D19" s="30"/>
    </row>
    <row r="20" spans="1:4" x14ac:dyDescent="0.25">
      <c r="A20" s="18" t="s">
        <v>107</v>
      </c>
      <c r="B20" s="30"/>
      <c r="C20" s="30"/>
      <c r="D20" s="30"/>
    </row>
    <row r="21" spans="1:4" x14ac:dyDescent="0.25">
      <c r="A21" s="18" t="s">
        <v>139</v>
      </c>
      <c r="B21" s="30"/>
      <c r="C21" s="30"/>
      <c r="D21" s="30"/>
    </row>
    <row r="22" spans="1:4" x14ac:dyDescent="0.25">
      <c r="A22" s="18" t="s">
        <v>140</v>
      </c>
      <c r="B22" s="30"/>
      <c r="C22" s="30"/>
      <c r="D22" s="30"/>
    </row>
    <row r="23" spans="1:4" x14ac:dyDescent="0.25">
      <c r="A23" s="18" t="s">
        <v>66</v>
      </c>
      <c r="B23" s="30"/>
      <c r="C23" s="30"/>
      <c r="D23" s="30"/>
    </row>
    <row r="24" spans="1:4" x14ac:dyDescent="0.25">
      <c r="A24" s="18" t="s">
        <v>67</v>
      </c>
      <c r="B24" s="30"/>
      <c r="C24" s="30"/>
      <c r="D24" s="30"/>
    </row>
    <row r="25" spans="1:4" x14ac:dyDescent="0.25">
      <c r="A25" s="18" t="s">
        <v>68</v>
      </c>
      <c r="B25" s="30"/>
      <c r="C25" s="30"/>
      <c r="D25" s="30"/>
    </row>
    <row r="26" spans="1:4" x14ac:dyDescent="0.25">
      <c r="A26" s="18" t="s">
        <v>113</v>
      </c>
      <c r="B26" s="30"/>
      <c r="C26" s="30"/>
      <c r="D26" s="30"/>
    </row>
    <row r="27" spans="1:4" x14ac:dyDescent="0.25">
      <c r="A27" s="18" t="s">
        <v>70</v>
      </c>
      <c r="B27" s="30"/>
      <c r="C27" s="30"/>
      <c r="D27" s="30"/>
    </row>
    <row r="28" spans="1:4" x14ac:dyDescent="0.25">
      <c r="A28" s="18" t="s">
        <v>72</v>
      </c>
      <c r="B28" s="30"/>
      <c r="C28" s="30"/>
      <c r="D28" s="30"/>
    </row>
    <row r="29" spans="1:4" x14ac:dyDescent="0.25">
      <c r="A29" s="18" t="s">
        <v>33</v>
      </c>
      <c r="B29" s="30"/>
      <c r="C29" s="30"/>
      <c r="D29" s="30"/>
    </row>
    <row r="30" spans="1:4" x14ac:dyDescent="0.25">
      <c r="A30" s="18" t="s">
        <v>141</v>
      </c>
      <c r="B30" s="30"/>
      <c r="C30" s="30"/>
      <c r="D30" s="30"/>
    </row>
    <row r="31" spans="1:4" x14ac:dyDescent="0.25">
      <c r="A31" s="18" t="s">
        <v>142</v>
      </c>
      <c r="B31" s="30"/>
      <c r="C31" s="30"/>
      <c r="D31" s="30"/>
    </row>
    <row r="32" spans="1:4" x14ac:dyDescent="0.25">
      <c r="A32" s="18" t="s">
        <v>143</v>
      </c>
      <c r="B32" s="30"/>
      <c r="C32" s="30"/>
      <c r="D32" s="30"/>
    </row>
    <row r="33" spans="1:4" x14ac:dyDescent="0.25">
      <c r="A33" s="18" t="s">
        <v>90</v>
      </c>
      <c r="B33" s="30"/>
      <c r="C33" s="30"/>
      <c r="D33" s="30"/>
    </row>
    <row r="34" spans="1:4" x14ac:dyDescent="0.25">
      <c r="A34" s="19" t="s">
        <v>144</v>
      </c>
      <c r="B34" s="30"/>
      <c r="C34" s="30"/>
      <c r="D34" s="30"/>
    </row>
    <row r="35" spans="1:4" x14ac:dyDescent="0.25">
      <c r="A35" s="33" t="s">
        <v>145</v>
      </c>
      <c r="B35" s="32"/>
      <c r="C35" s="32"/>
      <c r="D35" s="32"/>
    </row>
    <row r="36" spans="1:4" ht="15.75" thickBot="1" x14ac:dyDescent="0.3">
      <c r="A36" s="28" t="s">
        <v>128</v>
      </c>
      <c r="B36" s="32"/>
      <c r="C36" s="32"/>
      <c r="D36" s="32"/>
    </row>
    <row r="37" spans="1:4" ht="15.75" thickBot="1" x14ac:dyDescent="0.3">
      <c r="A37" s="55" t="s">
        <v>43</v>
      </c>
      <c r="B37" s="56">
        <f>SUM(B3:B36)</f>
        <v>176250</v>
      </c>
      <c r="C37" s="56">
        <f>SUM(C3:C36)</f>
        <v>203080.2</v>
      </c>
      <c r="D37" s="57">
        <f>SUM(D3:D36)</f>
        <v>200000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"/>
  <sheetViews>
    <sheetView workbookViewId="0">
      <selection sqref="A1:D3"/>
    </sheetView>
  </sheetViews>
  <sheetFormatPr defaultRowHeight="15" x14ac:dyDescent="0.25"/>
  <cols>
    <col min="1" max="1" width="36.7109375" customWidth="1"/>
    <col min="2" max="2" width="17.140625" style="4" customWidth="1"/>
    <col min="3" max="3" width="17" style="4" customWidth="1"/>
    <col min="4" max="4" width="16.7109375" style="4" customWidth="1"/>
  </cols>
  <sheetData>
    <row r="1" spans="1:9" x14ac:dyDescent="0.25">
      <c r="A1" s="91" t="s">
        <v>161</v>
      </c>
      <c r="B1" s="92"/>
      <c r="C1" s="92"/>
      <c r="D1" s="93"/>
    </row>
    <row r="2" spans="1:9" x14ac:dyDescent="0.25">
      <c r="A2" s="27" t="s">
        <v>0</v>
      </c>
      <c r="B2" s="29" t="s">
        <v>351</v>
      </c>
      <c r="C2" s="29" t="s">
        <v>352</v>
      </c>
      <c r="D2" s="29" t="s">
        <v>353</v>
      </c>
    </row>
    <row r="3" spans="1:9" x14ac:dyDescent="0.25">
      <c r="A3" s="18" t="s">
        <v>95</v>
      </c>
      <c r="B3" s="30">
        <v>0</v>
      </c>
      <c r="C3" s="30">
        <v>0</v>
      </c>
      <c r="D3" s="30"/>
    </row>
    <row r="4" spans="1:9" x14ac:dyDescent="0.25">
      <c r="A4" s="18" t="s">
        <v>96</v>
      </c>
      <c r="B4" s="30">
        <v>0</v>
      </c>
      <c r="C4" s="30">
        <v>0</v>
      </c>
      <c r="D4" s="30"/>
      <c r="E4" s="6"/>
      <c r="F4" s="6"/>
      <c r="G4" s="6"/>
      <c r="H4" s="6"/>
      <c r="I4" s="6"/>
    </row>
    <row r="5" spans="1:9" x14ac:dyDescent="0.25">
      <c r="A5" s="18" t="s">
        <v>147</v>
      </c>
      <c r="B5" s="30">
        <v>70000</v>
      </c>
      <c r="C5" s="30">
        <v>48050.15</v>
      </c>
      <c r="D5" s="30">
        <v>55500</v>
      </c>
    </row>
    <row r="6" spans="1:9" x14ac:dyDescent="0.25">
      <c r="A6" s="18" t="s">
        <v>134</v>
      </c>
      <c r="B6" s="30">
        <v>0</v>
      </c>
      <c r="C6" s="30">
        <v>0</v>
      </c>
      <c r="D6" s="30"/>
    </row>
    <row r="7" spans="1:9" x14ac:dyDescent="0.25">
      <c r="A7" s="18" t="s">
        <v>97</v>
      </c>
      <c r="B7" s="30">
        <v>0</v>
      </c>
      <c r="C7" s="30">
        <v>0</v>
      </c>
      <c r="D7" s="30"/>
    </row>
    <row r="8" spans="1:9" x14ac:dyDescent="0.25">
      <c r="A8" s="18" t="s">
        <v>98</v>
      </c>
      <c r="B8" s="30">
        <v>0</v>
      </c>
      <c r="C8" s="30">
        <v>0</v>
      </c>
      <c r="D8" s="30"/>
    </row>
    <row r="9" spans="1:9" x14ac:dyDescent="0.25">
      <c r="A9" s="18" t="s">
        <v>50</v>
      </c>
      <c r="B9" s="30">
        <v>0</v>
      </c>
      <c r="C9" s="30">
        <v>0</v>
      </c>
      <c r="D9" s="30"/>
    </row>
    <row r="10" spans="1:9" x14ac:dyDescent="0.25">
      <c r="A10" s="18" t="s">
        <v>51</v>
      </c>
      <c r="B10" s="30">
        <v>10800</v>
      </c>
      <c r="C10" s="30">
        <v>9318.1</v>
      </c>
      <c r="D10" s="30">
        <v>10800</v>
      </c>
    </row>
    <row r="11" spans="1:9" x14ac:dyDescent="0.25">
      <c r="A11" s="18" t="s">
        <v>148</v>
      </c>
      <c r="B11" s="30">
        <v>279</v>
      </c>
      <c r="C11" s="30">
        <v>0</v>
      </c>
      <c r="D11" s="30">
        <v>200</v>
      </c>
    </row>
    <row r="12" spans="1:9" x14ac:dyDescent="0.25">
      <c r="A12" s="18" t="s">
        <v>137</v>
      </c>
      <c r="B12" s="30">
        <v>150</v>
      </c>
      <c r="C12" s="30">
        <v>0</v>
      </c>
      <c r="D12" s="30"/>
    </row>
    <row r="13" spans="1:9" x14ac:dyDescent="0.25">
      <c r="A13" s="18" t="s">
        <v>101</v>
      </c>
      <c r="B13" s="30">
        <v>0</v>
      </c>
      <c r="C13" s="30">
        <v>64.180000000000007</v>
      </c>
      <c r="D13" s="30">
        <v>100</v>
      </c>
    </row>
    <row r="14" spans="1:9" x14ac:dyDescent="0.25">
      <c r="A14" s="18" t="s">
        <v>149</v>
      </c>
      <c r="B14" s="30">
        <v>0</v>
      </c>
      <c r="C14" s="30">
        <v>0</v>
      </c>
      <c r="D14" s="30"/>
    </row>
    <row r="15" spans="1:9" x14ac:dyDescent="0.25">
      <c r="A15" s="18" t="s">
        <v>103</v>
      </c>
      <c r="B15" s="30">
        <v>0</v>
      </c>
      <c r="C15" s="30">
        <v>0</v>
      </c>
      <c r="D15" s="30"/>
    </row>
    <row r="16" spans="1:9" x14ac:dyDescent="0.25">
      <c r="A16" s="18" t="s">
        <v>150</v>
      </c>
      <c r="B16" s="30">
        <v>0</v>
      </c>
      <c r="C16" s="30">
        <v>0</v>
      </c>
      <c r="D16" s="30"/>
    </row>
    <row r="17" spans="1:4" x14ac:dyDescent="0.25">
      <c r="A17" s="18" t="s">
        <v>151</v>
      </c>
      <c r="B17" s="30">
        <v>2000</v>
      </c>
      <c r="C17" s="30">
        <v>596.49</v>
      </c>
      <c r="D17" s="30">
        <v>1500</v>
      </c>
    </row>
    <row r="18" spans="1:4" x14ac:dyDescent="0.25">
      <c r="A18" s="18" t="s">
        <v>152</v>
      </c>
      <c r="B18" s="30">
        <v>0</v>
      </c>
      <c r="C18" s="30">
        <v>0</v>
      </c>
      <c r="D18" s="30"/>
    </row>
    <row r="19" spans="1:4" x14ac:dyDescent="0.25">
      <c r="A19" s="18" t="s">
        <v>18</v>
      </c>
      <c r="B19" s="30">
        <v>3400</v>
      </c>
      <c r="C19" s="30">
        <v>2259.88</v>
      </c>
      <c r="D19" s="30">
        <v>3000</v>
      </c>
    </row>
    <row r="20" spans="1:4" x14ac:dyDescent="0.25">
      <c r="A20" s="18" t="s">
        <v>19</v>
      </c>
      <c r="B20" s="30">
        <v>1300</v>
      </c>
      <c r="C20" s="30">
        <v>1353.25</v>
      </c>
      <c r="D20" s="30">
        <v>1500</v>
      </c>
    </row>
    <row r="21" spans="1:4" x14ac:dyDescent="0.25">
      <c r="A21" s="18" t="s">
        <v>106</v>
      </c>
      <c r="B21" s="30">
        <v>2500</v>
      </c>
      <c r="C21" s="30">
        <v>0</v>
      </c>
      <c r="D21" s="30"/>
    </row>
    <row r="22" spans="1:4" x14ac:dyDescent="0.25">
      <c r="A22" s="18" t="s">
        <v>153</v>
      </c>
      <c r="B22" s="30">
        <v>1500</v>
      </c>
      <c r="C22" s="30">
        <v>0</v>
      </c>
      <c r="D22" s="30"/>
    </row>
    <row r="23" spans="1:4" x14ac:dyDescent="0.25">
      <c r="A23" s="18" t="s">
        <v>66</v>
      </c>
      <c r="B23" s="30">
        <v>500</v>
      </c>
      <c r="C23" s="30"/>
      <c r="D23" s="30"/>
    </row>
    <row r="24" spans="1:4" x14ac:dyDescent="0.25">
      <c r="A24" s="18" t="s">
        <v>27</v>
      </c>
      <c r="B24" s="30"/>
      <c r="C24" s="30"/>
      <c r="D24" s="30"/>
    </row>
    <row r="25" spans="1:4" x14ac:dyDescent="0.25">
      <c r="A25" s="18" t="s">
        <v>154</v>
      </c>
      <c r="B25" s="30"/>
      <c r="C25" s="30"/>
      <c r="D25" s="30"/>
    </row>
    <row r="26" spans="1:4" x14ac:dyDescent="0.25">
      <c r="A26" s="18" t="s">
        <v>155</v>
      </c>
      <c r="B26" s="30">
        <v>1000</v>
      </c>
      <c r="C26" s="30">
        <v>0</v>
      </c>
      <c r="D26" s="30">
        <v>1000</v>
      </c>
    </row>
    <row r="27" spans="1:4" x14ac:dyDescent="0.25">
      <c r="A27" s="18" t="s">
        <v>156</v>
      </c>
      <c r="B27" s="30">
        <v>500</v>
      </c>
      <c r="C27" s="30">
        <v>0</v>
      </c>
      <c r="D27" s="30"/>
    </row>
    <row r="28" spans="1:4" x14ac:dyDescent="0.25">
      <c r="A28" s="18" t="s">
        <v>68</v>
      </c>
      <c r="B28" s="30">
        <v>4000</v>
      </c>
      <c r="C28" s="30">
        <v>0</v>
      </c>
      <c r="D28" s="30"/>
    </row>
    <row r="29" spans="1:4" x14ac:dyDescent="0.25">
      <c r="A29" s="18" t="s">
        <v>113</v>
      </c>
      <c r="B29" s="30">
        <v>500</v>
      </c>
      <c r="C29" s="30">
        <v>689.54</v>
      </c>
      <c r="D29" s="30">
        <v>700</v>
      </c>
    </row>
    <row r="30" spans="1:4" x14ac:dyDescent="0.25">
      <c r="A30" s="18" t="s">
        <v>70</v>
      </c>
      <c r="B30" s="30">
        <v>3000</v>
      </c>
      <c r="C30" s="30">
        <v>0</v>
      </c>
      <c r="D30" s="30"/>
    </row>
    <row r="31" spans="1:4" x14ac:dyDescent="0.25">
      <c r="A31" s="18" t="s">
        <v>72</v>
      </c>
      <c r="B31" s="30">
        <v>0</v>
      </c>
      <c r="C31" s="30">
        <v>0</v>
      </c>
      <c r="D31" s="30"/>
    </row>
    <row r="32" spans="1:4" x14ac:dyDescent="0.25">
      <c r="A32" s="18" t="s">
        <v>33</v>
      </c>
      <c r="B32" s="30">
        <v>500</v>
      </c>
      <c r="C32" s="30">
        <v>1597.82</v>
      </c>
      <c r="D32" s="30">
        <v>2000</v>
      </c>
    </row>
    <row r="33" spans="1:4" x14ac:dyDescent="0.25">
      <c r="A33" s="18" t="s">
        <v>115</v>
      </c>
      <c r="B33" s="30">
        <v>7100</v>
      </c>
      <c r="C33" s="30">
        <v>3468.23</v>
      </c>
      <c r="D33" s="30">
        <v>5500</v>
      </c>
    </row>
    <row r="34" spans="1:4" x14ac:dyDescent="0.25">
      <c r="A34" s="18" t="s">
        <v>35</v>
      </c>
      <c r="B34" s="30">
        <v>1500</v>
      </c>
      <c r="C34" s="30">
        <v>729.71</v>
      </c>
      <c r="D34" s="30">
        <v>1200</v>
      </c>
    </row>
    <row r="35" spans="1:4" x14ac:dyDescent="0.25">
      <c r="A35" s="19" t="s">
        <v>157</v>
      </c>
      <c r="B35" s="30">
        <v>0</v>
      </c>
      <c r="C35" s="30">
        <v>0</v>
      </c>
      <c r="D35" s="30"/>
    </row>
    <row r="36" spans="1:4" x14ac:dyDescent="0.25">
      <c r="A36" s="21" t="s">
        <v>158</v>
      </c>
      <c r="B36" s="30">
        <v>700</v>
      </c>
      <c r="C36" s="30">
        <v>301.5</v>
      </c>
      <c r="D36" s="30">
        <v>600</v>
      </c>
    </row>
    <row r="37" spans="1:4" x14ac:dyDescent="0.25">
      <c r="A37" s="26" t="s">
        <v>80</v>
      </c>
      <c r="B37" s="30">
        <v>0</v>
      </c>
      <c r="C37" s="30">
        <v>0</v>
      </c>
      <c r="D37" s="30"/>
    </row>
    <row r="38" spans="1:4" x14ac:dyDescent="0.25">
      <c r="A38" s="26" t="s">
        <v>355</v>
      </c>
      <c r="B38" s="30">
        <v>7000</v>
      </c>
      <c r="C38" s="30">
        <v>793.4</v>
      </c>
      <c r="D38" s="30">
        <v>2000</v>
      </c>
    </row>
    <row r="39" spans="1:4" x14ac:dyDescent="0.25">
      <c r="A39" s="21" t="s">
        <v>159</v>
      </c>
      <c r="B39" s="30"/>
      <c r="C39" s="30"/>
      <c r="D39" s="30"/>
    </row>
    <row r="40" spans="1:4" x14ac:dyDescent="0.25">
      <c r="A40" s="21" t="s">
        <v>90</v>
      </c>
      <c r="B40" s="30">
        <v>0</v>
      </c>
      <c r="C40" s="30">
        <v>0</v>
      </c>
      <c r="D40" s="30"/>
    </row>
    <row r="41" spans="1:4" x14ac:dyDescent="0.25">
      <c r="A41" s="21" t="s">
        <v>160</v>
      </c>
      <c r="B41" s="30"/>
      <c r="C41" s="30"/>
      <c r="D41" s="30"/>
    </row>
    <row r="42" spans="1:4" x14ac:dyDescent="0.25">
      <c r="A42" s="21" t="s">
        <v>91</v>
      </c>
      <c r="B42" s="30"/>
      <c r="C42" s="30"/>
      <c r="D42" s="30"/>
    </row>
    <row r="43" spans="1:4" ht="15.75" thickBot="1" x14ac:dyDescent="0.3">
      <c r="A43" s="21" t="s">
        <v>42</v>
      </c>
      <c r="B43" s="30"/>
      <c r="C43" s="30"/>
      <c r="D43" s="30"/>
    </row>
    <row r="44" spans="1:4" ht="15.75" thickBot="1" x14ac:dyDescent="0.3">
      <c r="A44" s="62" t="s">
        <v>43</v>
      </c>
      <c r="B44" s="56">
        <f>SUM(B3:B42)</f>
        <v>118229</v>
      </c>
      <c r="C44" s="56">
        <f>SUM(C3:C42)</f>
        <v>69222.25</v>
      </c>
      <c r="D44" s="57">
        <f>SUM(D3:D42)</f>
        <v>85600</v>
      </c>
    </row>
    <row r="47" spans="1:4" x14ac:dyDescent="0.25">
      <c r="A47" s="6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2"/>
  <sheetViews>
    <sheetView workbookViewId="0">
      <selection sqref="A1:D5"/>
    </sheetView>
  </sheetViews>
  <sheetFormatPr defaultRowHeight="15" x14ac:dyDescent="0.25"/>
  <cols>
    <col min="1" max="1" width="39.28515625" customWidth="1"/>
    <col min="2" max="2" width="19.28515625" style="4" customWidth="1"/>
    <col min="3" max="3" width="18" style="4" customWidth="1"/>
    <col min="4" max="4" width="11.42578125" style="4" customWidth="1"/>
  </cols>
  <sheetData>
    <row r="1" spans="1:9" x14ac:dyDescent="0.25">
      <c r="A1" s="90" t="s">
        <v>180</v>
      </c>
      <c r="B1" s="90"/>
      <c r="C1" s="90"/>
      <c r="D1" s="90"/>
    </row>
    <row r="2" spans="1:9" x14ac:dyDescent="0.25">
      <c r="A2" s="27" t="s">
        <v>0</v>
      </c>
      <c r="B2" s="29" t="s">
        <v>351</v>
      </c>
      <c r="C2" s="29" t="s">
        <v>352</v>
      </c>
      <c r="D2" s="29" t="s">
        <v>353</v>
      </c>
    </row>
    <row r="3" spans="1:9" x14ac:dyDescent="0.25">
      <c r="A3" s="18" t="s">
        <v>96</v>
      </c>
      <c r="B3" s="30">
        <v>16851</v>
      </c>
      <c r="C3" s="30">
        <v>10454.530000000001</v>
      </c>
      <c r="D3" s="30">
        <v>14742</v>
      </c>
    </row>
    <row r="4" spans="1:9" x14ac:dyDescent="0.25">
      <c r="A4" s="18" t="s">
        <v>46</v>
      </c>
      <c r="B4" s="30">
        <v>6500</v>
      </c>
      <c r="C4" s="30">
        <v>8075</v>
      </c>
      <c r="D4" s="30">
        <v>9000</v>
      </c>
    </row>
    <row r="5" spans="1:9" x14ac:dyDescent="0.25">
      <c r="A5" s="18" t="s">
        <v>162</v>
      </c>
      <c r="B5" s="30">
        <v>0</v>
      </c>
      <c r="C5" s="30"/>
      <c r="D5" s="30"/>
    </row>
    <row r="6" spans="1:9" x14ac:dyDescent="0.25">
      <c r="A6" s="18" t="s">
        <v>97</v>
      </c>
      <c r="B6" s="30">
        <v>1250</v>
      </c>
      <c r="C6" s="30">
        <v>768.8</v>
      </c>
      <c r="D6" s="30">
        <f>1250+62.5</f>
        <v>1312.5</v>
      </c>
      <c r="E6" s="6"/>
      <c r="F6" s="6"/>
      <c r="G6" s="6"/>
      <c r="H6" s="6"/>
      <c r="I6" s="6"/>
    </row>
    <row r="7" spans="1:9" x14ac:dyDescent="0.25">
      <c r="A7" s="18" t="s">
        <v>98</v>
      </c>
      <c r="B7" s="30">
        <v>2807</v>
      </c>
      <c r="C7" s="30">
        <v>1664.27</v>
      </c>
      <c r="D7" s="30">
        <v>2441.2800000000002</v>
      </c>
    </row>
    <row r="8" spans="1:9" x14ac:dyDescent="0.25">
      <c r="A8" s="18" t="s">
        <v>163</v>
      </c>
      <c r="B8" s="30">
        <v>392</v>
      </c>
      <c r="C8" s="30">
        <v>211.78</v>
      </c>
      <c r="D8" s="30">
        <v>392</v>
      </c>
    </row>
    <row r="9" spans="1:9" x14ac:dyDescent="0.25">
      <c r="A9" s="18" t="s">
        <v>137</v>
      </c>
      <c r="B9" s="30">
        <v>100</v>
      </c>
      <c r="C9" s="30">
        <v>0</v>
      </c>
      <c r="D9" s="30"/>
    </row>
    <row r="10" spans="1:9" x14ac:dyDescent="0.25">
      <c r="A10" s="18" t="s">
        <v>101</v>
      </c>
      <c r="B10" s="30">
        <v>100</v>
      </c>
      <c r="C10" s="30">
        <v>102.77</v>
      </c>
      <c r="D10" s="30">
        <v>150</v>
      </c>
    </row>
    <row r="11" spans="1:9" x14ac:dyDescent="0.25">
      <c r="A11" s="18" t="s">
        <v>149</v>
      </c>
      <c r="B11" s="30">
        <v>50</v>
      </c>
      <c r="C11" s="30">
        <v>89.06</v>
      </c>
      <c r="D11" s="30">
        <v>150</v>
      </c>
    </row>
    <row r="12" spans="1:9" x14ac:dyDescent="0.25">
      <c r="A12" s="18" t="s">
        <v>103</v>
      </c>
      <c r="B12" s="30">
        <v>0</v>
      </c>
      <c r="C12" s="30"/>
      <c r="D12" s="30"/>
    </row>
    <row r="13" spans="1:9" x14ac:dyDescent="0.25">
      <c r="A13" s="18" t="s">
        <v>164</v>
      </c>
      <c r="B13" s="30">
        <v>0</v>
      </c>
      <c r="C13" s="30"/>
      <c r="D13" s="30"/>
    </row>
    <row r="14" spans="1:9" x14ac:dyDescent="0.25">
      <c r="A14" s="18" t="s">
        <v>105</v>
      </c>
      <c r="B14" s="30">
        <v>600</v>
      </c>
      <c r="C14" s="30">
        <v>603.38</v>
      </c>
      <c r="D14" s="30">
        <v>700</v>
      </c>
    </row>
    <row r="15" spans="1:9" x14ac:dyDescent="0.25">
      <c r="A15" s="18" t="s">
        <v>165</v>
      </c>
      <c r="B15" s="30"/>
      <c r="C15" s="78">
        <v>1666.62</v>
      </c>
      <c r="D15" s="30"/>
    </row>
    <row r="16" spans="1:9" x14ac:dyDescent="0.25">
      <c r="A16" s="18" t="s">
        <v>166</v>
      </c>
      <c r="B16" s="30">
        <v>6500</v>
      </c>
      <c r="C16" s="30">
        <v>6143.92</v>
      </c>
      <c r="D16" s="30">
        <v>7000</v>
      </c>
    </row>
    <row r="17" spans="1:4" x14ac:dyDescent="0.25">
      <c r="A17" s="18" t="s">
        <v>19</v>
      </c>
      <c r="B17" s="30">
        <v>1000</v>
      </c>
      <c r="C17" s="30">
        <v>819.49</v>
      </c>
      <c r="D17" s="30">
        <v>1000</v>
      </c>
    </row>
    <row r="18" spans="1:4" x14ac:dyDescent="0.25">
      <c r="A18" s="18" t="s">
        <v>167</v>
      </c>
      <c r="B18" s="30">
        <v>2000</v>
      </c>
      <c r="C18" s="30">
        <v>8574.1200000000008</v>
      </c>
      <c r="D18" s="30">
        <v>8000</v>
      </c>
    </row>
    <row r="19" spans="1:4" x14ac:dyDescent="0.25">
      <c r="A19" s="18" t="s">
        <v>106</v>
      </c>
      <c r="B19" s="30">
        <v>2000</v>
      </c>
      <c r="C19" s="30">
        <v>1929.5</v>
      </c>
      <c r="D19" s="30">
        <v>2200</v>
      </c>
    </row>
    <row r="20" spans="1:4" x14ac:dyDescent="0.25">
      <c r="A20" s="18" t="s">
        <v>168</v>
      </c>
      <c r="B20" s="30">
        <v>0</v>
      </c>
      <c r="C20" s="30"/>
      <c r="D20" s="30"/>
    </row>
    <row r="21" spans="1:4" x14ac:dyDescent="0.25">
      <c r="A21" s="18" t="s">
        <v>169</v>
      </c>
      <c r="B21" s="30">
        <v>0</v>
      </c>
      <c r="C21" s="30"/>
      <c r="D21" s="30"/>
    </row>
    <row r="22" spans="1:4" x14ac:dyDescent="0.25">
      <c r="A22" s="18" t="s">
        <v>170</v>
      </c>
      <c r="B22" s="30">
        <v>0</v>
      </c>
      <c r="C22" s="30">
        <v>272.39</v>
      </c>
      <c r="D22" s="30">
        <v>300</v>
      </c>
    </row>
    <row r="23" spans="1:4" x14ac:dyDescent="0.25">
      <c r="A23" s="18" t="s">
        <v>66</v>
      </c>
      <c r="B23" s="30">
        <v>0</v>
      </c>
      <c r="C23" s="30"/>
      <c r="D23" s="30"/>
    </row>
    <row r="24" spans="1:4" x14ac:dyDescent="0.25">
      <c r="A24" s="18" t="s">
        <v>171</v>
      </c>
      <c r="B24" s="30">
        <v>500</v>
      </c>
      <c r="C24" s="30">
        <v>160.87</v>
      </c>
      <c r="D24" s="30">
        <v>500</v>
      </c>
    </row>
    <row r="25" spans="1:4" x14ac:dyDescent="0.25">
      <c r="A25" s="18" t="s">
        <v>27</v>
      </c>
      <c r="B25" s="30">
        <v>500</v>
      </c>
      <c r="C25" s="30">
        <v>1700</v>
      </c>
      <c r="D25" s="30">
        <v>2000</v>
      </c>
    </row>
    <row r="26" spans="1:4" x14ac:dyDescent="0.25">
      <c r="A26" s="18" t="s">
        <v>172</v>
      </c>
      <c r="B26" s="30">
        <v>1200</v>
      </c>
      <c r="C26" s="30">
        <v>978.44</v>
      </c>
      <c r="D26" s="30">
        <v>1200</v>
      </c>
    </row>
    <row r="27" spans="1:4" x14ac:dyDescent="0.25">
      <c r="A27" s="18" t="s">
        <v>72</v>
      </c>
      <c r="B27" s="30">
        <v>6000</v>
      </c>
      <c r="C27" s="30">
        <v>6150.05</v>
      </c>
      <c r="D27" s="30">
        <v>8000</v>
      </c>
    </row>
    <row r="28" spans="1:4" x14ac:dyDescent="0.25">
      <c r="A28" s="18" t="s">
        <v>173</v>
      </c>
      <c r="B28" s="30">
        <v>0</v>
      </c>
      <c r="C28" s="30"/>
      <c r="D28" s="30"/>
    </row>
    <row r="29" spans="1:4" x14ac:dyDescent="0.25">
      <c r="A29" s="18" t="s">
        <v>74</v>
      </c>
      <c r="B29" s="30"/>
      <c r="C29" s="30"/>
      <c r="D29" s="30"/>
    </row>
    <row r="30" spans="1:4" x14ac:dyDescent="0.25">
      <c r="A30" s="18" t="s">
        <v>115</v>
      </c>
      <c r="B30" s="30">
        <v>1200</v>
      </c>
      <c r="C30" s="30">
        <v>793.49</v>
      </c>
      <c r="D30" s="30">
        <v>1000</v>
      </c>
    </row>
    <row r="31" spans="1:4" x14ac:dyDescent="0.25">
      <c r="A31" s="18" t="s">
        <v>35</v>
      </c>
      <c r="B31" s="30">
        <v>1946</v>
      </c>
      <c r="C31" s="30">
        <v>880.67</v>
      </c>
      <c r="D31" s="30">
        <v>1200</v>
      </c>
    </row>
    <row r="32" spans="1:4" x14ac:dyDescent="0.25">
      <c r="A32" s="18" t="s">
        <v>142</v>
      </c>
      <c r="B32" s="30"/>
      <c r="C32" s="30"/>
      <c r="D32" s="30"/>
    </row>
    <row r="33" spans="1:4" x14ac:dyDescent="0.25">
      <c r="A33" s="18" t="s">
        <v>174</v>
      </c>
      <c r="B33" s="30"/>
      <c r="C33" s="30"/>
      <c r="D33" s="30"/>
    </row>
    <row r="34" spans="1:4" x14ac:dyDescent="0.25">
      <c r="A34" s="18" t="s">
        <v>175</v>
      </c>
      <c r="B34" s="30"/>
      <c r="C34" s="30"/>
      <c r="D34" s="30"/>
    </row>
    <row r="35" spans="1:4" x14ac:dyDescent="0.25">
      <c r="A35" s="19" t="s">
        <v>176</v>
      </c>
      <c r="B35" s="30"/>
      <c r="C35" s="30"/>
      <c r="D35" s="30"/>
    </row>
    <row r="36" spans="1:4" x14ac:dyDescent="0.25">
      <c r="A36" s="21" t="s">
        <v>177</v>
      </c>
      <c r="B36" s="30"/>
      <c r="C36" s="30"/>
      <c r="D36" s="30"/>
    </row>
    <row r="37" spans="1:4" x14ac:dyDescent="0.25">
      <c r="A37" s="26" t="s">
        <v>90</v>
      </c>
      <c r="B37" s="30"/>
      <c r="C37" s="30">
        <v>1715.43</v>
      </c>
      <c r="D37" s="30"/>
    </row>
    <row r="38" spans="1:4" x14ac:dyDescent="0.25">
      <c r="A38" s="21" t="s">
        <v>91</v>
      </c>
      <c r="B38" s="30"/>
      <c r="C38" s="30"/>
      <c r="D38" s="30"/>
    </row>
    <row r="39" spans="1:4" x14ac:dyDescent="0.25">
      <c r="A39" s="21" t="s">
        <v>178</v>
      </c>
      <c r="B39" s="30"/>
      <c r="C39" s="30"/>
      <c r="D39" s="30"/>
    </row>
    <row r="40" spans="1:4" x14ac:dyDescent="0.25">
      <c r="A40" s="21" t="s">
        <v>179</v>
      </c>
      <c r="B40" s="30"/>
      <c r="C40" s="30"/>
      <c r="D40" s="30"/>
    </row>
    <row r="41" spans="1:4" ht="15.75" thickBot="1" x14ac:dyDescent="0.3">
      <c r="A41" s="31" t="s">
        <v>42</v>
      </c>
      <c r="B41" s="32"/>
      <c r="C41" s="32">
        <v>29162.61</v>
      </c>
      <c r="D41" s="32"/>
    </row>
    <row r="42" spans="1:4" ht="15.75" thickBot="1" x14ac:dyDescent="0.3">
      <c r="A42" s="62" t="s">
        <v>309</v>
      </c>
      <c r="B42" s="60">
        <f>SUM(B3:B40)</f>
        <v>51496</v>
      </c>
      <c r="C42" s="60">
        <f>SUM(C3:C40)</f>
        <v>53754.58</v>
      </c>
      <c r="D42" s="61">
        <f>SUM(D3:D40)</f>
        <v>61287.78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2"/>
  <sheetViews>
    <sheetView workbookViewId="0">
      <selection sqref="A1:D4"/>
    </sheetView>
  </sheetViews>
  <sheetFormatPr defaultRowHeight="15" x14ac:dyDescent="0.25"/>
  <cols>
    <col min="1" max="1" width="34.7109375" customWidth="1"/>
    <col min="2" max="2" width="18.28515625" style="4" customWidth="1"/>
    <col min="3" max="3" width="15.7109375" style="4" customWidth="1"/>
    <col min="4" max="4" width="14.28515625" style="4" customWidth="1"/>
  </cols>
  <sheetData>
    <row r="1" spans="1:9" x14ac:dyDescent="0.25">
      <c r="A1" s="91" t="s">
        <v>181</v>
      </c>
      <c r="B1" s="92"/>
      <c r="C1" s="92"/>
      <c r="D1" s="93"/>
    </row>
    <row r="2" spans="1:9" x14ac:dyDescent="0.25">
      <c r="A2" s="27" t="s">
        <v>0</v>
      </c>
      <c r="B2" s="29" t="s">
        <v>351</v>
      </c>
      <c r="C2" s="29" t="s">
        <v>352</v>
      </c>
      <c r="D2" s="29" t="s">
        <v>353</v>
      </c>
    </row>
    <row r="3" spans="1:9" x14ac:dyDescent="0.25">
      <c r="A3" s="18" t="s">
        <v>182</v>
      </c>
      <c r="B3" s="30">
        <v>85000</v>
      </c>
      <c r="C3" s="30">
        <v>67432.350000000006</v>
      </c>
      <c r="D3" s="30">
        <v>75000</v>
      </c>
    </row>
    <row r="4" spans="1:9" x14ac:dyDescent="0.25">
      <c r="A4" s="18" t="s">
        <v>20</v>
      </c>
      <c r="B4" s="30">
        <v>1200</v>
      </c>
      <c r="C4" s="30"/>
      <c r="D4" s="30">
        <v>700</v>
      </c>
    </row>
    <row r="5" spans="1:9" x14ac:dyDescent="0.25">
      <c r="A5" s="18" t="s">
        <v>183</v>
      </c>
      <c r="B5" s="30"/>
      <c r="C5" s="30"/>
      <c r="D5" s="30"/>
      <c r="E5" s="6"/>
      <c r="F5" s="6"/>
      <c r="G5" s="6"/>
      <c r="H5" s="6"/>
      <c r="I5" s="6"/>
    </row>
    <row r="6" spans="1:9" x14ac:dyDescent="0.25">
      <c r="A6" s="18" t="s">
        <v>184</v>
      </c>
      <c r="B6" s="30"/>
      <c r="C6" s="30"/>
      <c r="D6" s="30"/>
    </row>
    <row r="7" spans="1:9" x14ac:dyDescent="0.25">
      <c r="A7" s="18" t="s">
        <v>91</v>
      </c>
      <c r="B7" s="30"/>
      <c r="C7" s="30"/>
      <c r="D7" s="30"/>
    </row>
    <row r="8" spans="1:9" x14ac:dyDescent="0.25">
      <c r="A8" s="18" t="s">
        <v>185</v>
      </c>
      <c r="B8" s="30"/>
      <c r="C8" s="30"/>
      <c r="D8" s="30">
        <v>2000</v>
      </c>
    </row>
    <row r="9" spans="1:9" x14ac:dyDescent="0.25">
      <c r="A9" s="18" t="s">
        <v>186</v>
      </c>
      <c r="B9" s="30"/>
      <c r="C9" s="30"/>
      <c r="D9" s="30"/>
    </row>
    <row r="10" spans="1:9" x14ac:dyDescent="0.25">
      <c r="A10" s="18" t="s">
        <v>187</v>
      </c>
      <c r="B10" s="30"/>
      <c r="C10" s="30"/>
      <c r="D10" s="30"/>
    </row>
    <row r="11" spans="1:9" ht="15.75" thickBot="1" x14ac:dyDescent="0.3">
      <c r="A11" s="19" t="s">
        <v>42</v>
      </c>
      <c r="B11" s="32"/>
      <c r="C11" s="32"/>
      <c r="D11" s="32"/>
    </row>
    <row r="12" spans="1:9" ht="15.75" thickBot="1" x14ac:dyDescent="0.3">
      <c r="A12" s="59" t="s">
        <v>309</v>
      </c>
      <c r="B12" s="60">
        <f>SUM(B3:B10)</f>
        <v>86200</v>
      </c>
      <c r="C12" s="60">
        <f>SUM(C3:C10)</f>
        <v>67432.350000000006</v>
      </c>
      <c r="D12" s="61">
        <f>SUM(D3:D10)</f>
        <v>77700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1"/>
  <sheetViews>
    <sheetView workbookViewId="0">
      <selection activeCell="I17" sqref="I17"/>
    </sheetView>
  </sheetViews>
  <sheetFormatPr defaultRowHeight="15" x14ac:dyDescent="0.25"/>
  <cols>
    <col min="1" max="1" width="38" customWidth="1"/>
    <col min="2" max="2" width="18.7109375" customWidth="1"/>
    <col min="3" max="3" width="13" customWidth="1"/>
    <col min="4" max="4" width="13.140625" style="4" customWidth="1"/>
  </cols>
  <sheetData>
    <row r="1" spans="1:4" x14ac:dyDescent="0.25">
      <c r="A1" s="94" t="s">
        <v>188</v>
      </c>
      <c r="B1" s="94"/>
      <c r="C1" s="94"/>
      <c r="D1" s="94"/>
    </row>
    <row r="2" spans="1:4" x14ac:dyDescent="0.25">
      <c r="A2" s="1" t="s">
        <v>0</v>
      </c>
      <c r="B2" s="22" t="s">
        <v>351</v>
      </c>
      <c r="C2" s="22" t="s">
        <v>352</v>
      </c>
      <c r="D2" s="29" t="s">
        <v>353</v>
      </c>
    </row>
    <row r="3" spans="1:4" x14ac:dyDescent="0.25">
      <c r="A3" s="2" t="s">
        <v>189</v>
      </c>
      <c r="B3" s="30"/>
      <c r="C3" s="30"/>
      <c r="D3" s="30"/>
    </row>
    <row r="4" spans="1:4" x14ac:dyDescent="0.25">
      <c r="A4" s="2" t="s">
        <v>190</v>
      </c>
      <c r="B4" s="30">
        <v>100</v>
      </c>
      <c r="C4" s="30">
        <v>0</v>
      </c>
      <c r="D4" s="30"/>
    </row>
    <row r="5" spans="1:4" x14ac:dyDescent="0.25">
      <c r="A5" s="2" t="s">
        <v>191</v>
      </c>
      <c r="B5" s="30">
        <v>25</v>
      </c>
      <c r="C5" s="30">
        <v>0</v>
      </c>
      <c r="D5" s="30"/>
    </row>
    <row r="6" spans="1:4" x14ac:dyDescent="0.25">
      <c r="A6" s="2" t="s">
        <v>192</v>
      </c>
      <c r="B6" s="30"/>
      <c r="C6" s="30">
        <v>0</v>
      </c>
      <c r="D6" s="30"/>
    </row>
    <row r="7" spans="1:4" x14ac:dyDescent="0.25">
      <c r="A7" s="2" t="s">
        <v>193</v>
      </c>
      <c r="B7" s="30">
        <v>500</v>
      </c>
      <c r="C7" s="30">
        <v>0</v>
      </c>
      <c r="D7" s="30"/>
    </row>
    <row r="8" spans="1:4" x14ac:dyDescent="0.25">
      <c r="A8" s="2" t="s">
        <v>85</v>
      </c>
      <c r="B8" s="30">
        <v>1129</v>
      </c>
      <c r="C8" s="30">
        <v>0</v>
      </c>
      <c r="D8" s="30"/>
    </row>
    <row r="9" spans="1:4" x14ac:dyDescent="0.25">
      <c r="A9" s="2" t="s">
        <v>194</v>
      </c>
      <c r="B9" s="30"/>
      <c r="C9" s="30">
        <v>0</v>
      </c>
      <c r="D9" s="30"/>
    </row>
    <row r="10" spans="1:4" ht="15.75" thickBot="1" x14ac:dyDescent="0.3">
      <c r="A10" s="58" t="s">
        <v>195</v>
      </c>
      <c r="B10" s="32"/>
      <c r="C10" s="32">
        <v>0</v>
      </c>
      <c r="D10" s="32"/>
    </row>
    <row r="11" spans="1:4" ht="15.75" thickBot="1" x14ac:dyDescent="0.3">
      <c r="A11" s="55" t="s">
        <v>43</v>
      </c>
      <c r="B11" s="56">
        <f>SUM(B3:B10)</f>
        <v>1754</v>
      </c>
      <c r="C11" s="56">
        <f>SUM(C3:C10)</f>
        <v>0</v>
      </c>
      <c r="D11" s="57">
        <f>SUM(D3:D10)</f>
        <v>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"/>
  <sheetViews>
    <sheetView workbookViewId="0">
      <selection sqref="A1:D3"/>
    </sheetView>
  </sheetViews>
  <sheetFormatPr defaultRowHeight="15" x14ac:dyDescent="0.25"/>
  <cols>
    <col min="1" max="1" width="40.85546875" customWidth="1"/>
    <col min="2" max="2" width="16.42578125" customWidth="1"/>
    <col min="3" max="3" width="14.42578125" customWidth="1"/>
    <col min="4" max="4" width="12.7109375" style="4" customWidth="1"/>
  </cols>
  <sheetData>
    <row r="1" spans="1:4" x14ac:dyDescent="0.25">
      <c r="A1" s="94" t="s">
        <v>196</v>
      </c>
      <c r="B1" s="94"/>
      <c r="C1" s="94"/>
      <c r="D1" s="94"/>
    </row>
    <row r="2" spans="1:4" x14ac:dyDescent="0.25">
      <c r="A2" s="27" t="s">
        <v>0</v>
      </c>
      <c r="B2" s="22" t="s">
        <v>351</v>
      </c>
      <c r="C2" s="22" t="s">
        <v>352</v>
      </c>
      <c r="D2" s="29" t="s">
        <v>353</v>
      </c>
    </row>
    <row r="3" spans="1:4" x14ac:dyDescent="0.25">
      <c r="A3" s="19" t="s">
        <v>197</v>
      </c>
      <c r="B3" s="30">
        <v>43374</v>
      </c>
      <c r="C3" s="30">
        <v>32981.51</v>
      </c>
      <c r="D3" s="30">
        <f>B3+18378.36</f>
        <v>61752.36</v>
      </c>
    </row>
    <row r="4" spans="1:4" x14ac:dyDescent="0.25">
      <c r="A4" s="21" t="s">
        <v>198</v>
      </c>
      <c r="B4" s="30">
        <v>3484</v>
      </c>
      <c r="C4" s="30">
        <v>1049.24</v>
      </c>
      <c r="D4" s="30">
        <v>1487.3</v>
      </c>
    </row>
    <row r="5" spans="1:4" x14ac:dyDescent="0.25">
      <c r="A5" s="25" t="s">
        <v>98</v>
      </c>
      <c r="B5" s="30"/>
      <c r="C5" s="30">
        <v>2239.56</v>
      </c>
      <c r="D5" s="30">
        <v>3043.46</v>
      </c>
    </row>
    <row r="6" spans="1:4" x14ac:dyDescent="0.25">
      <c r="A6" s="18" t="s">
        <v>199</v>
      </c>
      <c r="B6" s="30"/>
      <c r="C6" s="30">
        <v>1703.16</v>
      </c>
      <c r="D6" s="30">
        <v>2000</v>
      </c>
    </row>
    <row r="7" spans="1:4" x14ac:dyDescent="0.25">
      <c r="A7" s="18" t="s">
        <v>200</v>
      </c>
      <c r="B7" s="30"/>
      <c r="C7" s="30"/>
      <c r="D7" s="30"/>
    </row>
    <row r="8" spans="1:4" x14ac:dyDescent="0.25">
      <c r="A8" s="18" t="s">
        <v>103</v>
      </c>
      <c r="B8" s="30">
        <v>1250</v>
      </c>
      <c r="C8" s="30"/>
      <c r="D8" s="30">
        <v>500</v>
      </c>
    </row>
    <row r="9" spans="1:4" ht="15.75" thickBot="1" x14ac:dyDescent="0.3">
      <c r="A9" s="19" t="s">
        <v>201</v>
      </c>
      <c r="B9" s="32">
        <v>1000</v>
      </c>
      <c r="C9" s="32"/>
      <c r="D9" s="32"/>
    </row>
    <row r="10" spans="1:4" ht="15.75" thickBot="1" x14ac:dyDescent="0.3">
      <c r="A10" s="62" t="s">
        <v>43</v>
      </c>
      <c r="B10" s="60">
        <f>SUM(B3:B9)</f>
        <v>49108</v>
      </c>
      <c r="C10" s="60">
        <f>SUM(C3:C9)</f>
        <v>37973.47</v>
      </c>
      <c r="D10" s="61">
        <f>SUM(D3:D9)</f>
        <v>68783.12000000001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Administrative Expense</vt:lpstr>
      <vt:lpstr>Police Expense</vt:lpstr>
      <vt:lpstr>Fire Expense</vt:lpstr>
      <vt:lpstr>Sanitation Expense</vt:lpstr>
      <vt:lpstr>Maintenance Expense</vt:lpstr>
      <vt:lpstr>Recreation</vt:lpstr>
      <vt:lpstr>Beautification Expense</vt:lpstr>
      <vt:lpstr>Victims Assistance</vt:lpstr>
      <vt:lpstr>Magistrates Court</vt:lpstr>
      <vt:lpstr>Activites</vt:lpstr>
      <vt:lpstr>PW (David)</vt:lpstr>
      <vt:lpstr>PW (Mark)</vt:lpstr>
      <vt:lpstr>GF REV ADMIN</vt:lpstr>
      <vt:lpstr>PW REV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2023-06-19T13:32:37Z</cp:lastPrinted>
  <dcterms:created xsi:type="dcterms:W3CDTF">2023-05-24T12:09:28Z</dcterms:created>
  <dcterms:modified xsi:type="dcterms:W3CDTF">2023-08-17T20:45:42Z</dcterms:modified>
</cp:coreProperties>
</file>