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ity of Columbia\"/>
    </mc:Choice>
  </mc:AlternateContent>
  <bookViews>
    <workbookView xWindow="0" yWindow="0" windowWidth="19200" windowHeight="11460" firstSheet="1" activeTab="4"/>
  </bookViews>
  <sheets>
    <sheet name="Instructions" sheetId="5" r:id="rId1"/>
    <sheet name="Questions" sheetId="6" r:id="rId2"/>
    <sheet name="Basic Information" sheetId="1" r:id="rId3"/>
    <sheet name="Sheet1" sheetId="7" r:id="rId4"/>
    <sheet name="Accounting " sheetId="8" r:id="rId5"/>
    <sheet name="Goals" sheetId="3" r:id="rId6"/>
    <sheet name="Success Measures " sheetId="4"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8" l="1"/>
  <c r="F47" i="8"/>
  <c r="F46" i="8"/>
  <c r="F45" i="8"/>
  <c r="F44" i="8"/>
  <c r="F49" i="8" s="1"/>
  <c r="F43" i="8"/>
  <c r="F42" i="8"/>
  <c r="F37" i="8"/>
  <c r="F36" i="8"/>
  <c r="F35" i="8"/>
  <c r="F34" i="8"/>
  <c r="F33" i="8"/>
  <c r="F32" i="8"/>
  <c r="F31" i="8"/>
  <c r="F30" i="8"/>
  <c r="F29" i="8"/>
  <c r="F39" i="8" s="1"/>
  <c r="F28" i="8"/>
  <c r="F27" i="8"/>
  <c r="F23" i="8"/>
  <c r="F22" i="8"/>
  <c r="F21" i="8"/>
  <c r="F20" i="8"/>
  <c r="F24" i="8" s="1"/>
  <c r="F16" i="8"/>
  <c r="F15" i="8"/>
  <c r="F14" i="8"/>
  <c r="F13" i="8"/>
  <c r="F17" i="8" s="1"/>
  <c r="F51" i="8" l="1"/>
  <c r="F52" i="8" l="1"/>
  <c r="F53" i="8" s="1"/>
  <c r="F55" i="8" l="1"/>
</calcChain>
</file>

<file path=xl/sharedStrings.xml><?xml version="1.0" encoding="utf-8"?>
<sst xmlns="http://schemas.openxmlformats.org/spreadsheetml/2006/main" count="134" uniqueCount="101">
  <si>
    <t>Amount</t>
  </si>
  <si>
    <t>Purpose</t>
  </si>
  <si>
    <t>Name</t>
  </si>
  <si>
    <t>Position</t>
  </si>
  <si>
    <t>Telephone</t>
  </si>
  <si>
    <t>Email</t>
  </si>
  <si>
    <t>Goal</t>
  </si>
  <si>
    <t>Description</t>
  </si>
  <si>
    <t>Accounting of how the funds will be spent</t>
  </si>
  <si>
    <t>Goals to be accomplished</t>
  </si>
  <si>
    <t>Success Measures</t>
  </si>
  <si>
    <t>Measure</t>
  </si>
  <si>
    <t>Instructions</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</si>
  <si>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</si>
  <si>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</si>
  <si>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</si>
  <si>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</si>
  <si>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</si>
  <si>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</si>
  <si>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</si>
  <si>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</si>
  <si>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</si>
  <si>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</si>
  <si>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</si>
  <si>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</si>
  <si>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</si>
  <si>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</si>
  <si>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</si>
  <si>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All amounts should be entered in whole dollars. Where applicable, group the expenditures by program or initiative.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</si>
  <si>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</si>
  <si>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Organization Contact</t>
  </si>
  <si>
    <t>If you have questions about this workbook or the information requested, please contact Yvette Sistare at Ysistare@scprt.com or (803) 734-1759.</t>
  </si>
  <si>
    <r>
      <t xml:space="preserve">This Excel workbook is designed to collect the information required by South Carolina Proviso 117.21 uniformly. The information must be emailed to YSistare@scprt.com as soon as possible but </t>
    </r>
    <r>
      <rPr>
        <b/>
        <sz val="11"/>
        <color theme="1"/>
        <rFont val="Calibri"/>
        <family val="2"/>
        <scheme val="minor"/>
      </rPr>
      <t>no later than November 1, 2021</t>
    </r>
    <r>
      <rPr>
        <sz val="11"/>
        <color theme="1"/>
        <rFont val="Calibri"/>
        <family val="2"/>
        <scheme val="minor"/>
      </rPr>
      <t xml:space="preserve">. There are 4 worksheets to be completed:                                                                                                                                  </t>
    </r>
    <r>
      <rPr>
        <b/>
        <sz val="11"/>
        <color theme="1"/>
        <rFont val="Calibri"/>
        <family val="2"/>
        <scheme val="minor"/>
      </rPr>
      <t>Basic Information</t>
    </r>
    <r>
      <rPr>
        <sz val="11"/>
        <color theme="1"/>
        <rFont val="Calibri"/>
        <family val="2"/>
        <scheme val="minor"/>
      </rPr>
      <t xml:space="preserve"> - Complete each line to provide information about your organization, the organization contact and the appropriation to be received from the State.                                                                                                                               </t>
    </r>
    <r>
      <rPr>
        <b/>
        <sz val="11"/>
        <color theme="1"/>
        <rFont val="Calibri"/>
        <family val="2"/>
        <scheme val="minor"/>
      </rPr>
      <t>Accounting</t>
    </r>
    <r>
      <rPr>
        <sz val="11"/>
        <color theme="1"/>
        <rFont val="Calibri"/>
        <family val="2"/>
        <scheme val="minor"/>
      </rPr>
      <t xml:space="preserve"> - Provide details of how state funds will be spent in a way which easily relates to how the expenditures will be recorded in the entity's accounting records. Additional information must be provided to categorize expenditures by program or initiative, or to provide additional details for categories that exceed 10% of the total appropriation.                                                                                                                              </t>
    </r>
    <r>
      <rPr>
        <b/>
        <sz val="11"/>
        <color theme="1"/>
        <rFont val="Calibri"/>
        <family val="2"/>
        <scheme val="minor"/>
      </rPr>
      <t>Goals</t>
    </r>
    <r>
      <rPr>
        <sz val="11"/>
        <color theme="1"/>
        <rFont val="Calibri"/>
        <family val="2"/>
        <scheme val="minor"/>
      </rPr>
      <t xml:space="preserve"> - List the goals to be accomplished with the state funds to be received. Goals should be stated in a way that can be measured.                                                       </t>
    </r>
    <r>
      <rPr>
        <b/>
        <sz val="11"/>
        <color theme="1"/>
        <rFont val="Calibri"/>
        <family val="2"/>
        <scheme val="minor"/>
      </rPr>
      <t xml:space="preserve">  Success Measures</t>
    </r>
    <r>
      <rPr>
        <sz val="11"/>
        <color theme="1"/>
        <rFont val="Calibri"/>
        <family val="2"/>
        <scheme val="minor"/>
      </rPr>
      <t xml:space="preserve"> - List the success measures that will determine the effectiveness of the use of the state funds to be received. Success measures should be stated in a way that can be measured.                                                                                                           Please also read the instructions on each worksheet. Additionally, please attach a copy of the following documents to your email response:                                                                                                                         1) Entity's adopted budget for the current year                                                                        2) Entity's most recent annual financial statement. Per Proviso 117.21 contributions are not to be expended until financials are submitted to the state agency making the contribution.                                                                                                        </t>
    </r>
    <r>
      <rPr>
        <b/>
        <sz val="11"/>
        <color theme="1"/>
        <rFont val="Calibri"/>
        <family val="2"/>
        <scheme val="minor"/>
      </rPr>
      <t xml:space="preserve">These documents should be in Adobe PDF format. </t>
    </r>
  </si>
  <si>
    <t>www.columbiasc.gov</t>
  </si>
  <si>
    <t>Municipality</t>
  </si>
  <si>
    <t>South Carolina Parks, Reacreation and Tourism</t>
  </si>
  <si>
    <t>General</t>
  </si>
  <si>
    <t>Site Disturbance/ Earth Work/ Storm Water</t>
  </si>
  <si>
    <t>Erosion Control</t>
  </si>
  <si>
    <t>Site Clearing/ Grubbing</t>
  </si>
  <si>
    <t>Athletic Field</t>
  </si>
  <si>
    <t>Fine Grading/ Prep</t>
  </si>
  <si>
    <t>Irrigation</t>
  </si>
  <si>
    <t>Sod w/ Delivery</t>
  </si>
  <si>
    <t>Pedestrian Boardwalk</t>
  </si>
  <si>
    <t>Vehicular Bridge</t>
  </si>
  <si>
    <t>Asphalt Drive</t>
  </si>
  <si>
    <t>Curb &amp; Gutter</t>
  </si>
  <si>
    <t>Concrete Paths/ Pads</t>
  </si>
  <si>
    <t>Site Furnishings</t>
  </si>
  <si>
    <t>Picnic Shelter</t>
  </si>
  <si>
    <t>Landscape Allowance</t>
  </si>
  <si>
    <t>Signage</t>
  </si>
  <si>
    <t>Concrete Curb &amp; Gutter</t>
  </si>
  <si>
    <t>Community Center</t>
  </si>
  <si>
    <t>Pervious Parking</t>
  </si>
  <si>
    <t>Concrete Paths</t>
  </si>
  <si>
    <t>Unit</t>
  </si>
  <si>
    <t>Cost</t>
  </si>
  <si>
    <t>sf</t>
  </si>
  <si>
    <t>ls</t>
  </si>
  <si>
    <t>lf</t>
  </si>
  <si>
    <t>Contingency</t>
  </si>
  <si>
    <t>Site Components</t>
  </si>
  <si>
    <t>To provide a safe place for residence to live, work and play</t>
  </si>
  <si>
    <t>To provide employment opportunities for residence in the community</t>
  </si>
  <si>
    <t xml:space="preserve">To provide opportunities for educational outreach and literacy programs in the community. </t>
  </si>
  <si>
    <t xml:space="preserve">Reduce the rate of crime in the area. </t>
  </si>
  <si>
    <t>Increase the number of health and safety initiatives in the community.</t>
  </si>
  <si>
    <t xml:space="preserve">Increase reacreational and athletic programs in the community. </t>
  </si>
  <si>
    <t xml:space="preserve">To provide oportunities for entreprenural workshops and training </t>
  </si>
  <si>
    <t xml:space="preserve">To increase collaborations in the community with social and health agencies. </t>
  </si>
  <si>
    <t>Project</t>
  </si>
  <si>
    <t>unit</t>
  </si>
  <si>
    <t>amt</t>
  </si>
  <si>
    <t>unit price</t>
  </si>
  <si>
    <t>sy</t>
  </si>
  <si>
    <t xml:space="preserve">Mobilization/ Construction Administration </t>
  </si>
  <si>
    <t>Sub Total:</t>
  </si>
  <si>
    <t>Rough Grading/ Soil Admendment</t>
  </si>
  <si>
    <t xml:space="preserve">Playground </t>
  </si>
  <si>
    <t xml:space="preserve">LED Lighting </t>
  </si>
  <si>
    <t>Gymnasium &amp; Community Center:</t>
  </si>
  <si>
    <t xml:space="preserve">Gymnasium </t>
  </si>
  <si>
    <t>SF</t>
  </si>
  <si>
    <t>Subtotal</t>
  </si>
  <si>
    <t>Construction Total</t>
  </si>
  <si>
    <t xml:space="preserve">Architectural Fees </t>
  </si>
  <si>
    <t>Grand Total:</t>
  </si>
  <si>
    <t>Unit Cost</t>
  </si>
  <si>
    <t xml:space="preserve">To improve the Beltline Community by providing  a more livable, workable and play community. </t>
  </si>
  <si>
    <t>City of Columbia</t>
  </si>
  <si>
    <t>1737 Main Street</t>
  </si>
  <si>
    <t>Columbia, South Carolina 29201</t>
  </si>
  <si>
    <t>Carol Propps Wright</t>
  </si>
  <si>
    <t>Grants Aministrator</t>
  </si>
  <si>
    <t>803-545-4143</t>
  </si>
  <si>
    <t>Carol.proppswright@columbiasc.gov</t>
  </si>
  <si>
    <t>To incease access to recrational and leisure services in the community</t>
  </si>
  <si>
    <t xml:space="preserve">Reduce the impact of  health disparities in the community through education.  </t>
  </si>
  <si>
    <t xml:space="preserve">Increase access to recreational and leisure experiences.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</si>
</sst>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12" x14ac:knownFonts="1">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b/>
      <u/>
      <sz val="11"/>
      <color theme="1"/>
      <name val="Calibri"/>
      <family val="2"/>
      <scheme val="minor"/>
    </font>
    <font>
      <b/>
      <u val="singleAccounting"/>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9" fillId="0" borderId="0" applyNumberFormat="0" applyFill="0" applyBorder="0" applyAlignment="0" applyProtection="0"/>
  </cellStyleXfs>
  <cellXfs count="87">
    <xf numFmtId="0" fontId="0" fillId="0" borderId="0" xfId="0"/>
    <xf numFmtId="0" fontId="0" fillId="0" borderId="0" xfId="0" applyAlignment="1">
      <alignment horizontal="right"/>
    </xf>
    <xf numFmtId="0" fontId="0" fillId="0" borderId="0" xfId="0" applyBorder="1"/>
    <xf numFmtId="0" fontId="2" fillId="0" borderId="0" xfId="0" applyFont="1"/>
    <xf numFmtId="0" fontId="0" fillId="0" borderId="5" xfId="0" applyBorder="1"/>
    <xf numFmtId="0" fontId="0" fillId="0" borderId="0" xfId="0" applyAlignment="1">
      <alignment vertical="center"/>
    </xf>
    <xf numFmtId="0" fontId="4" fillId="0" borderId="0" xfId="0" applyFont="1"/>
    <xf numFmtId="0" fontId="3" fillId="0" borderId="0" xfId="0" applyFont="1" applyFill="1" applyBorder="1" applyAlignment="1">
      <alignment horizontal="left" vertical="center" wrapText="1"/>
    </xf>
    <xf numFmtId="0" fontId="0" fillId="0" borderId="5" xfId="0" applyBorder="1" applyAlignment="1">
      <alignment wrapText="1"/>
    </xf>
    <xf numFmtId="0" fontId="5" fillId="0" borderId="5" xfId="0" applyFont="1" applyBorder="1" applyAlignment="1">
      <alignment horizontal="right"/>
    </xf>
    <xf numFmtId="0" fontId="6" fillId="0" borderId="5" xfId="0" applyFont="1" applyBorder="1"/>
    <xf numFmtId="0" fontId="7" fillId="2" borderId="5" xfId="0" applyFont="1" applyFill="1" applyBorder="1" applyAlignment="1">
      <alignment horizont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0" fillId="0" borderId="1" xfId="0" applyBorder="1"/>
    <xf numFmtId="0" fontId="9" fillId="0" borderId="5" xfId="1" applyBorder="1"/>
    <xf numFmtId="8" fontId="6" fillId="0" borderId="5" xfId="0" applyNumberFormat="1" applyFont="1" applyBorder="1"/>
    <xf numFmtId="0" fontId="4" fillId="0" borderId="0" xfId="0" applyFont="1" applyAlignment="1">
      <alignment horizontal="left" wrapText="1"/>
    </xf>
    <xf numFmtId="0" fontId="7" fillId="2" borderId="10" xfId="0" applyFont="1" applyFill="1" applyBorder="1" applyAlignment="1">
      <alignment horizontal="center"/>
    </xf>
    <xf numFmtId="0" fontId="7" fillId="2" borderId="11" xfId="0" applyFont="1" applyFill="1" applyBorder="1" applyAlignment="1">
      <alignment horizontal="center"/>
    </xf>
    <xf numFmtId="0" fontId="0" fillId="0" borderId="12" xfId="0" applyBorder="1"/>
    <xf numFmtId="0" fontId="0" fillId="0" borderId="6" xfId="0" applyBorder="1"/>
    <xf numFmtId="0" fontId="0" fillId="0" borderId="7" xfId="0" applyBorder="1" applyAlignment="1">
      <alignment horizontal="center"/>
    </xf>
    <xf numFmtId="44" fontId="0" fillId="0" borderId="7" xfId="0" applyNumberFormat="1" applyBorder="1" applyAlignment="1">
      <alignment horizontal="center"/>
    </xf>
    <xf numFmtId="44" fontId="0" fillId="0" borderId="8" xfId="0" applyNumberFormat="1" applyBorder="1" applyAlignment="1">
      <alignment horizontal="center"/>
    </xf>
    <xf numFmtId="0" fontId="10" fillId="0" borderId="13" xfId="0" applyFont="1" applyBorder="1"/>
    <xf numFmtId="0" fontId="1" fillId="0" borderId="12" xfId="0" applyFont="1" applyBorder="1"/>
    <xf numFmtId="44" fontId="0" fillId="0" borderId="12" xfId="0" applyNumberFormat="1" applyBorder="1"/>
    <xf numFmtId="44" fontId="0" fillId="0" borderId="14" xfId="0" applyNumberFormat="1" applyBorder="1"/>
    <xf numFmtId="0" fontId="1" fillId="0" borderId="15" xfId="0" applyFont="1" applyBorder="1"/>
    <xf numFmtId="0" fontId="1" fillId="0" borderId="16" xfId="0" applyFont="1" applyBorder="1"/>
    <xf numFmtId="0" fontId="0" fillId="0" borderId="16" xfId="0" applyBorder="1"/>
    <xf numFmtId="44" fontId="0" fillId="0" borderId="16" xfId="0" applyNumberFormat="1" applyBorder="1"/>
    <xf numFmtId="44" fontId="0" fillId="0" borderId="17" xfId="0" applyNumberFormat="1" applyBorder="1"/>
    <xf numFmtId="0" fontId="0" fillId="0" borderId="18" xfId="0" applyFont="1" applyBorder="1"/>
    <xf numFmtId="0" fontId="0" fillId="0" borderId="5" xfId="0" applyFont="1" applyBorder="1"/>
    <xf numFmtId="44" fontId="0" fillId="0" borderId="5" xfId="0" applyNumberFormat="1" applyBorder="1"/>
    <xf numFmtId="44" fontId="0" fillId="0" borderId="19" xfId="0" applyNumberFormat="1" applyBorder="1"/>
    <xf numFmtId="0" fontId="0" fillId="3" borderId="18" xfId="0" applyFont="1" applyFill="1" applyBorder="1"/>
    <xf numFmtId="0" fontId="0" fillId="3" borderId="5" xfId="0" applyFont="1" applyFill="1" applyBorder="1"/>
    <xf numFmtId="0" fontId="0" fillId="3" borderId="5" xfId="0" applyFill="1" applyBorder="1"/>
    <xf numFmtId="44" fontId="0" fillId="3" borderId="5" xfId="0" applyNumberFormat="1" applyFill="1" applyBorder="1"/>
    <xf numFmtId="44" fontId="0" fillId="3" borderId="19" xfId="0" applyNumberFormat="1" applyFill="1" applyBorder="1"/>
    <xf numFmtId="0" fontId="1" fillId="3" borderId="20" xfId="0" applyFont="1" applyFill="1" applyBorder="1"/>
    <xf numFmtId="0" fontId="0" fillId="0" borderId="21" xfId="0" applyFont="1" applyBorder="1"/>
    <xf numFmtId="0" fontId="0" fillId="0" borderId="21" xfId="0" applyBorder="1"/>
    <xf numFmtId="44" fontId="0" fillId="0" borderId="21" xfId="0" applyNumberFormat="1" applyBorder="1"/>
    <xf numFmtId="44" fontId="11" fillId="0" borderId="22" xfId="0" applyNumberFormat="1" applyFont="1" applyBorder="1"/>
    <xf numFmtId="0" fontId="0" fillId="3" borderId="15" xfId="0" applyFill="1" applyBorder="1"/>
    <xf numFmtId="0" fontId="1" fillId="3" borderId="18" xfId="0" applyFont="1" applyFill="1" applyBorder="1"/>
    <xf numFmtId="0" fontId="1" fillId="0" borderId="20" xfId="0" applyFont="1" applyBorder="1"/>
    <xf numFmtId="0" fontId="0" fillId="0" borderId="13" xfId="0" applyBorder="1"/>
    <xf numFmtId="0" fontId="0" fillId="3" borderId="18" xfId="0" applyFill="1" applyBorder="1"/>
    <xf numFmtId="0" fontId="0" fillId="3" borderId="23" xfId="0" applyFill="1" applyBorder="1"/>
    <xf numFmtId="0" fontId="0" fillId="0" borderId="24" xfId="0" applyBorder="1"/>
    <xf numFmtId="44" fontId="0" fillId="0" borderId="24" xfId="0" applyNumberFormat="1" applyBorder="1"/>
    <xf numFmtId="44" fontId="0" fillId="0" borderId="25" xfId="0" applyNumberFormat="1" applyBorder="1"/>
    <xf numFmtId="0" fontId="1" fillId="3" borderId="15" xfId="0" applyFont="1" applyFill="1" applyBorder="1"/>
    <xf numFmtId="44" fontId="0" fillId="0" borderId="19" xfId="0" applyNumberFormat="1" applyFont="1" applyBorder="1"/>
    <xf numFmtId="0" fontId="1" fillId="0" borderId="26" xfId="0" applyFont="1" applyBorder="1"/>
    <xf numFmtId="44" fontId="0" fillId="0" borderId="0" xfId="0" applyNumberFormat="1" applyBorder="1"/>
    <xf numFmtId="44" fontId="0" fillId="0" borderId="27" xfId="0" applyNumberFormat="1" applyBorder="1"/>
    <xf numFmtId="0" fontId="0" fillId="0" borderId="15" xfId="0" applyBorder="1"/>
    <xf numFmtId="44" fontId="0" fillId="0" borderId="17" xfId="0" applyNumberFormat="1" applyFont="1" applyBorder="1"/>
    <xf numFmtId="0" fontId="0" fillId="0" borderId="18" xfId="0" applyFill="1" applyBorder="1"/>
    <xf numFmtId="9" fontId="0" fillId="0" borderId="5" xfId="0" applyNumberFormat="1" applyBorder="1"/>
    <xf numFmtId="44" fontId="11" fillId="0" borderId="19" xfId="0" applyNumberFormat="1" applyFont="1" applyBorder="1"/>
    <xf numFmtId="10" fontId="0" fillId="0" borderId="5" xfId="0" applyNumberFormat="1" applyFill="1" applyBorder="1"/>
    <xf numFmtId="44" fontId="1" fillId="0" borderId="20" xfId="0" applyNumberFormat="1" applyFont="1" applyBorder="1" applyAlignment="1">
      <alignment horizontal="left" vertical="top"/>
    </xf>
    <xf numFmtId="44" fontId="1" fillId="0" borderId="22" xfId="0" applyNumberFormat="1" applyFont="1" applyBorder="1"/>
    <xf numFmtId="0" fontId="1" fillId="0" borderId="5" xfId="0" applyFont="1" applyBorder="1"/>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 fillId="2" borderId="5"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0" borderId="5" xfId="0" applyBorder="1" applyAlignment="1">
      <alignment horizontal="left" wrapText="1"/>
    </xf>
    <xf numFmtId="0" fontId="3" fillId="2" borderId="5"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Carol.proppswright@columbiasc.gov" TargetMode="External"/><Relationship Id="rId1" Type="http://schemas.openxmlformats.org/officeDocument/2006/relationships/hyperlink" Target="http://www.columbiasc.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
  <sheetViews>
    <sheetView topLeftCell="A7" workbookViewId="0">
      <selection activeCell="B7" sqref="B7:I7"/>
    </sheetView>
  </sheetViews>
  <sheetFormatPr defaultRowHeight="15" x14ac:dyDescent="0.25"/>
  <cols>
    <col min="1" max="1" width="3.140625" customWidth="1"/>
    <col min="9" max="9" width="9.140625" customWidth="1"/>
  </cols>
  <sheetData>
    <row r="2" spans="2:9" ht="21" x14ac:dyDescent="0.35">
      <c r="B2" s="3" t="s">
        <v>14</v>
      </c>
      <c r="C2" s="3"/>
      <c r="D2" s="3"/>
      <c r="E2" s="3"/>
      <c r="F2" s="3"/>
      <c r="G2" s="3"/>
    </row>
    <row r="3" spans="2:9" ht="21" x14ac:dyDescent="0.35">
      <c r="B3" s="3" t="s">
        <v>19</v>
      </c>
      <c r="C3" s="3"/>
      <c r="D3" s="3"/>
      <c r="E3" s="3"/>
      <c r="F3" s="3"/>
      <c r="G3" s="3"/>
    </row>
    <row r="4" spans="2:9" ht="14.45" customHeight="1" x14ac:dyDescent="0.35">
      <c r="B4" s="3"/>
      <c r="C4" s="3"/>
      <c r="D4" s="3"/>
      <c r="E4" s="3"/>
      <c r="F4" s="3"/>
      <c r="G4" s="3"/>
    </row>
    <row r="5" spans="2:9" ht="21" x14ac:dyDescent="0.35">
      <c r="B5" s="3" t="s">
        <v>12</v>
      </c>
    </row>
    <row r="6" spans="2:9" ht="15.75" thickBot="1" x14ac:dyDescent="0.3"/>
    <row r="7" spans="2:9" ht="397.5" customHeight="1" thickBot="1" x14ac:dyDescent="0.3">
      <c r="B7" s="72" t="s">
        <v>32</v>
      </c>
      <c r="C7" s="73"/>
      <c r="D7" s="73"/>
      <c r="E7" s="73"/>
      <c r="F7" s="73"/>
      <c r="G7" s="73"/>
      <c r="H7" s="73"/>
      <c r="I7" s="74"/>
    </row>
  </sheetData>
  <mergeCells count="1">
    <mergeCell ref="B7:I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
  <sheetViews>
    <sheetView workbookViewId="0">
      <selection activeCell="B4" sqref="B4:I4"/>
    </sheetView>
  </sheetViews>
  <sheetFormatPr defaultRowHeight="15" x14ac:dyDescent="0.25"/>
  <cols>
    <col min="1" max="1" width="2.85546875" customWidth="1"/>
  </cols>
  <sheetData>
    <row r="2" spans="2:9" ht="21" x14ac:dyDescent="0.35">
      <c r="B2" s="3" t="s">
        <v>13</v>
      </c>
    </row>
    <row r="3" spans="2:9" ht="15.75" thickBot="1" x14ac:dyDescent="0.3"/>
    <row r="4" spans="2:9" ht="45.6" customHeight="1" thickBot="1" x14ac:dyDescent="0.3">
      <c r="B4" s="72" t="s">
        <v>31</v>
      </c>
      <c r="C4" s="73"/>
      <c r="D4" s="73"/>
      <c r="E4" s="73"/>
      <c r="F4" s="73"/>
      <c r="G4" s="73"/>
      <c r="H4" s="73"/>
      <c r="I4" s="74"/>
    </row>
  </sheetData>
  <mergeCells count="1">
    <mergeCell ref="B4:I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topLeftCell="B1" zoomScaleNormal="100" workbookViewId="0">
      <selection activeCell="D18" sqref="D18"/>
    </sheetView>
  </sheetViews>
  <sheetFormatPr defaultRowHeight="15" x14ac:dyDescent="0.25"/>
  <cols>
    <col min="1" max="1" width="3.140625" customWidth="1"/>
    <col min="2" max="2" width="61.42578125" bestFit="1" customWidth="1"/>
    <col min="3" max="3" width="1.85546875" customWidth="1"/>
    <col min="4" max="4" width="109.5703125" customWidth="1"/>
    <col min="5" max="5" width="73.28515625" customWidth="1"/>
  </cols>
  <sheetData>
    <row r="2" spans="2:4" ht="21" x14ac:dyDescent="0.35">
      <c r="B2" s="3" t="s">
        <v>22</v>
      </c>
    </row>
    <row r="4" spans="2:4" ht="20.25" customHeight="1" x14ac:dyDescent="0.25">
      <c r="B4" s="75" t="s">
        <v>23</v>
      </c>
      <c r="C4" s="75"/>
      <c r="D4" s="75"/>
    </row>
    <row r="5" spans="2:4" ht="18.75" x14ac:dyDescent="0.3">
      <c r="B5" s="9" t="s">
        <v>2</v>
      </c>
      <c r="C5" s="4"/>
      <c r="D5" s="10" t="s">
        <v>91</v>
      </c>
    </row>
    <row r="6" spans="2:4" ht="18.75" x14ac:dyDescent="0.3">
      <c r="B6" s="9" t="s">
        <v>16</v>
      </c>
      <c r="C6" s="4"/>
      <c r="D6" s="10" t="s">
        <v>92</v>
      </c>
    </row>
    <row r="7" spans="2:4" ht="18.75" x14ac:dyDescent="0.3">
      <c r="B7" s="9" t="s">
        <v>15</v>
      </c>
      <c r="C7" s="4"/>
      <c r="D7" s="10" t="s">
        <v>93</v>
      </c>
    </row>
    <row r="8" spans="2:4" ht="18.75" x14ac:dyDescent="0.3">
      <c r="B8" s="9" t="s">
        <v>26</v>
      </c>
      <c r="C8" s="4"/>
      <c r="D8" s="16" t="s">
        <v>33</v>
      </c>
    </row>
    <row r="9" spans="2:4" ht="18.75" x14ac:dyDescent="0.3">
      <c r="B9" s="9" t="s">
        <v>27</v>
      </c>
      <c r="C9" s="4"/>
      <c r="D9" s="10" t="s">
        <v>34</v>
      </c>
    </row>
    <row r="10" spans="2:4" x14ac:dyDescent="0.25">
      <c r="B10" s="1"/>
    </row>
    <row r="11" spans="2:4" ht="19.5" customHeight="1" x14ac:dyDescent="0.25">
      <c r="B11" s="75" t="s">
        <v>30</v>
      </c>
      <c r="C11" s="75"/>
      <c r="D11" s="75"/>
    </row>
    <row r="12" spans="2:4" ht="18.75" x14ac:dyDescent="0.3">
      <c r="B12" s="9" t="s">
        <v>2</v>
      </c>
      <c r="C12" s="4"/>
      <c r="D12" s="10" t="s">
        <v>94</v>
      </c>
    </row>
    <row r="13" spans="2:4" ht="18.75" x14ac:dyDescent="0.3">
      <c r="B13" s="9" t="s">
        <v>3</v>
      </c>
      <c r="C13" s="4"/>
      <c r="D13" s="10" t="s">
        <v>95</v>
      </c>
    </row>
    <row r="14" spans="2:4" ht="18.75" x14ac:dyDescent="0.3">
      <c r="B14" s="9" t="s">
        <v>4</v>
      </c>
      <c r="C14" s="4"/>
      <c r="D14" s="10" t="s">
        <v>96</v>
      </c>
    </row>
    <row r="15" spans="2:4" ht="18.75" x14ac:dyDescent="0.3">
      <c r="B15" s="9" t="s">
        <v>5</v>
      </c>
      <c r="C15" s="4"/>
      <c r="D15" s="16" t="s">
        <v>97</v>
      </c>
    </row>
    <row r="17" spans="2:4" ht="19.5" customHeight="1" x14ac:dyDescent="0.25">
      <c r="B17" s="75" t="s">
        <v>24</v>
      </c>
      <c r="C17" s="75"/>
      <c r="D17" s="75"/>
    </row>
    <row r="18" spans="2:4" ht="18.75" x14ac:dyDescent="0.3">
      <c r="B18" s="9" t="s">
        <v>0</v>
      </c>
      <c r="C18" s="4"/>
      <c r="D18" s="17">
        <v>2000000</v>
      </c>
    </row>
    <row r="19" spans="2:4" ht="18.75" x14ac:dyDescent="0.3">
      <c r="B19" s="9" t="s">
        <v>1</v>
      </c>
      <c r="C19" s="4"/>
      <c r="D19" s="10" t="s">
        <v>90</v>
      </c>
    </row>
    <row r="20" spans="2:4" ht="18.75" x14ac:dyDescent="0.3">
      <c r="B20" s="9" t="s">
        <v>25</v>
      </c>
      <c r="C20" s="4"/>
      <c r="D20" s="8" t="s">
        <v>35</v>
      </c>
    </row>
    <row r="21" spans="2:4" x14ac:dyDescent="0.25">
      <c r="B21" s="1"/>
    </row>
    <row r="22" spans="2:4" x14ac:dyDescent="0.25">
      <c r="B22" s="1"/>
    </row>
    <row r="24" spans="2:4" x14ac:dyDescent="0.25">
      <c r="B24" s="1"/>
    </row>
    <row r="25" spans="2:4" x14ac:dyDescent="0.25">
      <c r="B25" s="1"/>
    </row>
    <row r="26" spans="2:4" x14ac:dyDescent="0.25">
      <c r="B26" s="1"/>
    </row>
  </sheetData>
  <mergeCells count="3">
    <mergeCell ref="B4:D4"/>
    <mergeCell ref="B11:D11"/>
    <mergeCell ref="B17:D17"/>
  </mergeCells>
  <hyperlinks>
    <hyperlink ref="D8" r:id="rId1"/>
    <hyperlink ref="D15" r:id="rId2"/>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0"/>
  <sheetViews>
    <sheetView tabSelected="1" topLeftCell="A28" workbookViewId="0">
      <selection activeCell="E55" sqref="E55"/>
    </sheetView>
  </sheetViews>
  <sheetFormatPr defaultRowHeight="15" x14ac:dyDescent="0.25"/>
  <cols>
    <col min="1" max="1" width="2.140625" customWidth="1"/>
    <col min="2" max="2" width="48.28515625" customWidth="1"/>
    <col min="3" max="3" width="11.140625" customWidth="1"/>
    <col min="4" max="4" width="13.140625" customWidth="1"/>
    <col min="5" max="5" width="20.5703125" customWidth="1"/>
    <col min="6" max="6" width="34" customWidth="1"/>
    <col min="7" max="7" width="22.5703125" customWidth="1"/>
    <col min="8" max="8" width="11.5703125" customWidth="1"/>
    <col min="9" max="9" width="9.140625" customWidth="1"/>
  </cols>
  <sheetData>
    <row r="2" spans="2:9" ht="21" x14ac:dyDescent="0.35">
      <c r="B2" s="3" t="s">
        <v>8</v>
      </c>
    </row>
    <row r="3" spans="2:9" ht="8.25" customHeight="1" thickBot="1" x14ac:dyDescent="0.3"/>
    <row r="4" spans="2:9" ht="117.75" customHeight="1" thickBot="1" x14ac:dyDescent="0.3">
      <c r="B4" s="76" t="s">
        <v>28</v>
      </c>
      <c r="C4" s="77"/>
      <c r="D4" s="77"/>
      <c r="E4" s="77"/>
      <c r="F4" s="77"/>
      <c r="G4" s="77"/>
      <c r="H4" s="77"/>
      <c r="I4" s="78"/>
    </row>
    <row r="6" spans="2:9" ht="39" customHeight="1" x14ac:dyDescent="0.25">
      <c r="B6" s="79" t="s">
        <v>29</v>
      </c>
      <c r="C6" s="80"/>
      <c r="D6" s="80"/>
      <c r="E6" s="80"/>
      <c r="F6" s="80"/>
      <c r="G6" s="80"/>
      <c r="H6" s="80"/>
      <c r="I6" s="81"/>
    </row>
    <row r="8" spans="2:9" ht="15.75" x14ac:dyDescent="0.25">
      <c r="B8" s="11" t="s">
        <v>7</v>
      </c>
      <c r="C8" s="71" t="s">
        <v>57</v>
      </c>
      <c r="D8" s="11" t="s">
        <v>0</v>
      </c>
      <c r="E8" s="19" t="s">
        <v>89</v>
      </c>
      <c r="F8" s="11" t="s">
        <v>58</v>
      </c>
      <c r="G8" s="20"/>
    </row>
    <row r="9" spans="2:9" ht="15.75" thickBot="1" x14ac:dyDescent="0.3">
      <c r="C9" s="18"/>
      <c r="D9" s="2"/>
      <c r="H9" s="18"/>
    </row>
    <row r="10" spans="2:9" ht="15.75" thickBot="1" x14ac:dyDescent="0.3">
      <c r="B10" s="22" t="s">
        <v>72</v>
      </c>
      <c r="C10" s="23" t="s">
        <v>73</v>
      </c>
      <c r="D10" s="23" t="s">
        <v>74</v>
      </c>
      <c r="E10" s="24" t="s">
        <v>75</v>
      </c>
      <c r="F10" s="25" t="s">
        <v>58</v>
      </c>
      <c r="G10" s="18"/>
    </row>
    <row r="11" spans="2:9" ht="15.75" thickBot="1" x14ac:dyDescent="0.3">
      <c r="B11" s="26"/>
      <c r="C11" s="27"/>
      <c r="D11" s="21"/>
      <c r="E11" s="28"/>
      <c r="F11" s="29"/>
    </row>
    <row r="12" spans="2:9" x14ac:dyDescent="0.25">
      <c r="B12" s="30" t="s">
        <v>36</v>
      </c>
      <c r="C12" s="31"/>
      <c r="D12" s="32"/>
      <c r="E12" s="33"/>
      <c r="F12" s="34"/>
    </row>
    <row r="13" spans="2:9" x14ac:dyDescent="0.25">
      <c r="B13" s="35" t="s">
        <v>37</v>
      </c>
      <c r="C13" s="36" t="s">
        <v>60</v>
      </c>
      <c r="D13" s="4">
        <v>1</v>
      </c>
      <c r="E13" s="37">
        <v>1250000</v>
      </c>
      <c r="F13" s="38">
        <f t="shared" ref="F13:F16" si="0">MAX(D13*E13)</f>
        <v>1250000</v>
      </c>
    </row>
    <row r="14" spans="2:9" x14ac:dyDescent="0.25">
      <c r="B14" s="39" t="s">
        <v>38</v>
      </c>
      <c r="C14" s="40" t="s">
        <v>60</v>
      </c>
      <c r="D14" s="41">
        <v>1</v>
      </c>
      <c r="E14" s="42">
        <v>75000</v>
      </c>
      <c r="F14" s="43">
        <f t="shared" si="0"/>
        <v>75000</v>
      </c>
    </row>
    <row r="15" spans="2:9" x14ac:dyDescent="0.25">
      <c r="B15" s="39" t="s">
        <v>39</v>
      </c>
      <c r="C15" s="40" t="s">
        <v>76</v>
      </c>
      <c r="D15" s="41">
        <v>30700</v>
      </c>
      <c r="E15" s="42">
        <v>4</v>
      </c>
      <c r="F15" s="43">
        <f t="shared" si="0"/>
        <v>122800</v>
      </c>
    </row>
    <row r="16" spans="2:9" x14ac:dyDescent="0.25">
      <c r="B16" s="39" t="s">
        <v>77</v>
      </c>
      <c r="C16" s="40" t="s">
        <v>60</v>
      </c>
      <c r="D16" s="41">
        <v>1</v>
      </c>
      <c r="E16" s="42">
        <v>150000</v>
      </c>
      <c r="F16" s="43">
        <f t="shared" si="0"/>
        <v>150000</v>
      </c>
    </row>
    <row r="17" spans="2:6" ht="18" thickBot="1" x14ac:dyDescent="0.45">
      <c r="B17" s="44" t="s">
        <v>78</v>
      </c>
      <c r="C17" s="45"/>
      <c r="D17" s="46"/>
      <c r="E17" s="47"/>
      <c r="F17" s="48">
        <f>SUM(F13:F16)</f>
        <v>1597800</v>
      </c>
    </row>
    <row r="18" spans="2:6" x14ac:dyDescent="0.25">
      <c r="B18" s="49"/>
      <c r="C18" s="32"/>
      <c r="D18" s="32"/>
      <c r="E18" s="33"/>
      <c r="F18" s="34"/>
    </row>
    <row r="19" spans="2:6" x14ac:dyDescent="0.25">
      <c r="B19" s="50" t="s">
        <v>40</v>
      </c>
      <c r="C19" s="4"/>
      <c r="D19" s="4"/>
      <c r="E19" s="37"/>
      <c r="F19" s="38"/>
    </row>
    <row r="20" spans="2:6" x14ac:dyDescent="0.25">
      <c r="B20" s="39" t="s">
        <v>79</v>
      </c>
      <c r="C20" s="36" t="s">
        <v>59</v>
      </c>
      <c r="D20" s="4">
        <v>122230</v>
      </c>
      <c r="E20" s="37">
        <v>0.25</v>
      </c>
      <c r="F20" s="38">
        <f>MAX(D20*E20)</f>
        <v>30557.5</v>
      </c>
    </row>
    <row r="21" spans="2:6" x14ac:dyDescent="0.25">
      <c r="B21" s="39" t="s">
        <v>41</v>
      </c>
      <c r="C21" s="36" t="s">
        <v>59</v>
      </c>
      <c r="D21" s="4">
        <v>122230</v>
      </c>
      <c r="E21" s="37">
        <v>0.1</v>
      </c>
      <c r="F21" s="38">
        <f>MAX(D21*E21)</f>
        <v>12223</v>
      </c>
    </row>
    <row r="22" spans="2:6" x14ac:dyDescent="0.25">
      <c r="B22" s="39" t="s">
        <v>42</v>
      </c>
      <c r="C22" s="36" t="s">
        <v>59</v>
      </c>
      <c r="D22" s="4">
        <v>122230</v>
      </c>
      <c r="E22" s="37">
        <v>0.45</v>
      </c>
      <c r="F22" s="38">
        <f>MAX(D22*E22)</f>
        <v>55003.5</v>
      </c>
    </row>
    <row r="23" spans="2:6" x14ac:dyDescent="0.25">
      <c r="B23" s="39" t="s">
        <v>43</v>
      </c>
      <c r="C23" s="36" t="s">
        <v>59</v>
      </c>
      <c r="D23" s="4">
        <v>122230</v>
      </c>
      <c r="E23" s="37">
        <v>1.25</v>
      </c>
      <c r="F23" s="38">
        <f>MAX(D23*E23)</f>
        <v>152787.5</v>
      </c>
    </row>
    <row r="24" spans="2:6" ht="18" thickBot="1" x14ac:dyDescent="0.45">
      <c r="B24" s="51" t="s">
        <v>78</v>
      </c>
      <c r="C24" s="45"/>
      <c r="D24" s="46"/>
      <c r="E24" s="47"/>
      <c r="F24" s="48">
        <f>SUM(F20:F23)</f>
        <v>250571.5</v>
      </c>
    </row>
    <row r="25" spans="2:6" ht="21" customHeight="1" thickBot="1" x14ac:dyDescent="0.3">
      <c r="B25" s="52"/>
      <c r="C25" s="21"/>
      <c r="D25" s="21"/>
      <c r="E25" s="28"/>
      <c r="F25" s="29"/>
    </row>
    <row r="26" spans="2:6" x14ac:dyDescent="0.25">
      <c r="B26" s="30" t="s">
        <v>63</v>
      </c>
      <c r="C26" s="32"/>
      <c r="D26" s="32"/>
      <c r="E26" s="33"/>
      <c r="F26" s="34"/>
    </row>
    <row r="27" spans="2:6" x14ac:dyDescent="0.25">
      <c r="B27" s="53" t="s">
        <v>44</v>
      </c>
      <c r="C27" s="4" t="s">
        <v>60</v>
      </c>
      <c r="D27" s="4">
        <v>1</v>
      </c>
      <c r="E27" s="37">
        <v>72500</v>
      </c>
      <c r="F27" s="38">
        <f t="shared" ref="F27:F28" si="1">MAX(D27*E27)</f>
        <v>72500</v>
      </c>
    </row>
    <row r="28" spans="2:6" x14ac:dyDescent="0.25">
      <c r="B28" s="53" t="s">
        <v>45</v>
      </c>
      <c r="C28" s="4" t="s">
        <v>60</v>
      </c>
      <c r="D28" s="4">
        <v>1</v>
      </c>
      <c r="E28" s="37">
        <v>400000</v>
      </c>
      <c r="F28" s="38">
        <f t="shared" si="1"/>
        <v>400000</v>
      </c>
    </row>
    <row r="29" spans="2:6" x14ac:dyDescent="0.25">
      <c r="B29" s="53" t="s">
        <v>46</v>
      </c>
      <c r="C29" s="4" t="s">
        <v>59</v>
      </c>
      <c r="D29" s="4">
        <v>20350</v>
      </c>
      <c r="E29" s="37">
        <v>5</v>
      </c>
      <c r="F29" s="38">
        <f>D29*E29</f>
        <v>101750</v>
      </c>
    </row>
    <row r="30" spans="2:6" x14ac:dyDescent="0.25">
      <c r="B30" s="53" t="s">
        <v>55</v>
      </c>
      <c r="C30" s="4" t="s">
        <v>59</v>
      </c>
      <c r="D30" s="4">
        <v>17500</v>
      </c>
      <c r="E30" s="37">
        <v>6</v>
      </c>
      <c r="F30" s="38">
        <f>D30*E30</f>
        <v>105000</v>
      </c>
    </row>
    <row r="31" spans="2:6" x14ac:dyDescent="0.25">
      <c r="B31" s="53" t="s">
        <v>47</v>
      </c>
      <c r="C31" s="4" t="s">
        <v>61</v>
      </c>
      <c r="D31" s="4">
        <v>1827</v>
      </c>
      <c r="E31" s="37">
        <v>20</v>
      </c>
      <c r="F31" s="38">
        <f>D31*E31</f>
        <v>36540</v>
      </c>
    </row>
    <row r="32" spans="2:6" x14ac:dyDescent="0.25">
      <c r="B32" s="53" t="s">
        <v>48</v>
      </c>
      <c r="C32" s="4" t="s">
        <v>59</v>
      </c>
      <c r="D32" s="4">
        <v>21238</v>
      </c>
      <c r="E32" s="37">
        <v>7</v>
      </c>
      <c r="F32" s="38">
        <f t="shared" ref="F32:F37" si="2">MAX(D32*E32)</f>
        <v>148666</v>
      </c>
    </row>
    <row r="33" spans="2:6" x14ac:dyDescent="0.25">
      <c r="B33" s="39" t="s">
        <v>80</v>
      </c>
      <c r="C33" s="4" t="s">
        <v>60</v>
      </c>
      <c r="D33" s="4">
        <v>1</v>
      </c>
      <c r="E33" s="37">
        <v>125000</v>
      </c>
      <c r="F33" s="38">
        <f t="shared" si="2"/>
        <v>125000</v>
      </c>
    </row>
    <row r="34" spans="2:6" x14ac:dyDescent="0.25">
      <c r="B34" s="39" t="s">
        <v>49</v>
      </c>
      <c r="C34" s="36" t="s">
        <v>60</v>
      </c>
      <c r="D34" s="4">
        <v>1</v>
      </c>
      <c r="E34" s="37">
        <v>50000</v>
      </c>
      <c r="F34" s="38">
        <f t="shared" si="2"/>
        <v>50000</v>
      </c>
    </row>
    <row r="35" spans="2:6" x14ac:dyDescent="0.25">
      <c r="B35" s="39" t="s">
        <v>50</v>
      </c>
      <c r="C35" s="36" t="s">
        <v>60</v>
      </c>
      <c r="D35" s="4">
        <v>1</v>
      </c>
      <c r="E35" s="37">
        <v>85000</v>
      </c>
      <c r="F35" s="38">
        <f t="shared" si="2"/>
        <v>85000</v>
      </c>
    </row>
    <row r="36" spans="2:6" x14ac:dyDescent="0.25">
      <c r="B36" s="53" t="s">
        <v>81</v>
      </c>
      <c r="C36" s="4" t="s">
        <v>60</v>
      </c>
      <c r="D36" s="4">
        <v>1</v>
      </c>
      <c r="E36" s="37">
        <v>125000</v>
      </c>
      <c r="F36" s="38">
        <f t="shared" si="2"/>
        <v>125000</v>
      </c>
    </row>
    <row r="37" spans="2:6" x14ac:dyDescent="0.25">
      <c r="B37" s="53" t="s">
        <v>51</v>
      </c>
      <c r="C37" s="4" t="s">
        <v>60</v>
      </c>
      <c r="D37" s="4">
        <v>1</v>
      </c>
      <c r="E37" s="37">
        <v>15000</v>
      </c>
      <c r="F37" s="38">
        <f t="shared" si="2"/>
        <v>15000</v>
      </c>
    </row>
    <row r="38" spans="2:6" x14ac:dyDescent="0.25">
      <c r="B38" s="53" t="s">
        <v>52</v>
      </c>
      <c r="C38" s="4" t="s">
        <v>60</v>
      </c>
      <c r="D38" s="4">
        <v>1</v>
      </c>
      <c r="E38" s="37">
        <v>7300</v>
      </c>
      <c r="F38" s="38">
        <v>7300</v>
      </c>
    </row>
    <row r="39" spans="2:6" ht="18" thickBot="1" x14ac:dyDescent="0.45">
      <c r="B39" s="44" t="s">
        <v>78</v>
      </c>
      <c r="C39" s="45"/>
      <c r="D39" s="46"/>
      <c r="E39" s="47"/>
      <c r="F39" s="48">
        <f>SUM(F27:F38)</f>
        <v>1271756</v>
      </c>
    </row>
    <row r="40" spans="2:6" ht="15.75" thickBot="1" x14ac:dyDescent="0.3">
      <c r="B40" s="54"/>
      <c r="C40" s="55"/>
      <c r="D40" s="55"/>
      <c r="E40" s="56"/>
      <c r="F40" s="57"/>
    </row>
    <row r="41" spans="2:6" x14ac:dyDescent="0.25">
      <c r="B41" s="58" t="s">
        <v>82</v>
      </c>
      <c r="C41" s="32"/>
      <c r="D41" s="32"/>
      <c r="E41" s="33"/>
      <c r="F41" s="34"/>
    </row>
    <row r="42" spans="2:6" x14ac:dyDescent="0.25">
      <c r="B42" s="53" t="s">
        <v>83</v>
      </c>
      <c r="C42" s="4" t="s">
        <v>84</v>
      </c>
      <c r="D42" s="4">
        <v>10000</v>
      </c>
      <c r="E42" s="37">
        <v>350</v>
      </c>
      <c r="F42" s="59">
        <f t="shared" ref="F42:F43" si="3">D42*E42</f>
        <v>3500000</v>
      </c>
    </row>
    <row r="43" spans="2:6" x14ac:dyDescent="0.25">
      <c r="B43" s="53" t="s">
        <v>54</v>
      </c>
      <c r="C43" s="4" t="s">
        <v>84</v>
      </c>
      <c r="D43" s="4">
        <v>5000</v>
      </c>
      <c r="E43" s="37">
        <v>250</v>
      </c>
      <c r="F43" s="59">
        <f t="shared" si="3"/>
        <v>1250000</v>
      </c>
    </row>
    <row r="44" spans="2:6" x14ac:dyDescent="0.25">
      <c r="B44" s="53" t="s">
        <v>46</v>
      </c>
      <c r="C44" s="4" t="s">
        <v>59</v>
      </c>
      <c r="D44" s="4">
        <v>38851</v>
      </c>
      <c r="E44" s="37">
        <v>5</v>
      </c>
      <c r="F44" s="38">
        <f t="shared" ref="F44" si="4">MAX(D44*E44)</f>
        <v>194255</v>
      </c>
    </row>
    <row r="45" spans="2:6" x14ac:dyDescent="0.25">
      <c r="B45" s="53" t="s">
        <v>55</v>
      </c>
      <c r="C45" s="4" t="s">
        <v>59</v>
      </c>
      <c r="D45" s="4">
        <v>22722</v>
      </c>
      <c r="E45" s="37">
        <v>6</v>
      </c>
      <c r="F45" s="38">
        <f>D45*E45</f>
        <v>136332</v>
      </c>
    </row>
    <row r="46" spans="2:6" x14ac:dyDescent="0.25">
      <c r="B46" s="53" t="s">
        <v>56</v>
      </c>
      <c r="C46" s="4" t="s">
        <v>59</v>
      </c>
      <c r="D46" s="4">
        <v>18163</v>
      </c>
      <c r="E46" s="37">
        <v>7</v>
      </c>
      <c r="F46" s="38">
        <f t="shared" ref="F46" si="5">MAX(D46*E46)</f>
        <v>127141</v>
      </c>
    </row>
    <row r="47" spans="2:6" x14ac:dyDescent="0.25">
      <c r="B47" s="53" t="s">
        <v>53</v>
      </c>
      <c r="C47" s="4" t="s">
        <v>61</v>
      </c>
      <c r="D47" s="4">
        <v>3465</v>
      </c>
      <c r="E47" s="37">
        <v>20</v>
      </c>
      <c r="F47" s="38">
        <f>D47*E47</f>
        <v>69300</v>
      </c>
    </row>
    <row r="48" spans="2:6" x14ac:dyDescent="0.25">
      <c r="B48" s="53" t="s">
        <v>51</v>
      </c>
      <c r="C48" s="4" t="s">
        <v>60</v>
      </c>
      <c r="D48" s="4">
        <v>1</v>
      </c>
      <c r="E48" s="37">
        <v>15000</v>
      </c>
      <c r="F48" s="38">
        <f t="shared" ref="F48" si="6">MAX(D48*E48)</f>
        <v>15000</v>
      </c>
    </row>
    <row r="49" spans="2:6" ht="18" thickBot="1" x14ac:dyDescent="0.45">
      <c r="B49" s="51" t="s">
        <v>78</v>
      </c>
      <c r="C49" s="45"/>
      <c r="D49" s="46"/>
      <c r="E49" s="47"/>
      <c r="F49" s="48">
        <f>SUM(F42:F48)</f>
        <v>5292028</v>
      </c>
    </row>
    <row r="50" spans="2:6" ht="15.75" thickBot="1" x14ac:dyDescent="0.3">
      <c r="B50" s="60"/>
      <c r="C50" s="2"/>
      <c r="D50" s="2"/>
      <c r="E50" s="61"/>
      <c r="F50" s="62"/>
    </row>
    <row r="51" spans="2:6" x14ac:dyDescent="0.25">
      <c r="B51" s="63" t="s">
        <v>85</v>
      </c>
      <c r="C51" s="32"/>
      <c r="D51" s="32"/>
      <c r="E51" s="33"/>
      <c r="F51" s="64">
        <f>F17+F24+F39+F49</f>
        <v>8412155.5</v>
      </c>
    </row>
    <row r="52" spans="2:6" x14ac:dyDescent="0.25">
      <c r="B52" s="65" t="s">
        <v>62</v>
      </c>
      <c r="C52" s="4"/>
      <c r="D52" s="66">
        <v>0.1</v>
      </c>
      <c r="E52" s="37"/>
      <c r="F52" s="38">
        <f>F51*0.1</f>
        <v>841215.55</v>
      </c>
    </row>
    <row r="53" spans="2:6" ht="17.25" x14ac:dyDescent="0.4">
      <c r="B53" s="35" t="s">
        <v>86</v>
      </c>
      <c r="C53" s="4"/>
      <c r="D53" s="4"/>
      <c r="E53" s="37"/>
      <c r="F53" s="67">
        <f>SUM(F51+F52)</f>
        <v>9253371.0500000007</v>
      </c>
    </row>
    <row r="54" spans="2:6" x14ac:dyDescent="0.25">
      <c r="B54" s="53" t="s">
        <v>87</v>
      </c>
      <c r="C54" s="4"/>
      <c r="D54" s="68">
        <v>8.5000000000000006E-2</v>
      </c>
      <c r="E54" s="37"/>
      <c r="F54" s="38">
        <v>1200000</v>
      </c>
    </row>
    <row r="55" spans="2:6" ht="15.75" thickBot="1" x14ac:dyDescent="0.3">
      <c r="B55" s="69" t="s">
        <v>88</v>
      </c>
      <c r="C55" s="46"/>
      <c r="D55" s="46"/>
      <c r="E55" s="47"/>
      <c r="F55" s="70">
        <f>F53+F54</f>
        <v>10453371.050000001</v>
      </c>
    </row>
    <row r="67" ht="7.5" customHeight="1" x14ac:dyDescent="0.25"/>
    <row r="70" ht="15" customHeight="1" x14ac:dyDescent="0.25"/>
  </sheetData>
  <mergeCells count="2">
    <mergeCell ref="B4:I4"/>
    <mergeCell ref="B6:I6"/>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8"/>
  <sheetViews>
    <sheetView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3" t="s">
        <v>9</v>
      </c>
      <c r="C2" s="3"/>
    </row>
    <row r="3" spans="2:16" ht="15.75" thickBot="1" x14ac:dyDescent="0.3"/>
    <row r="4" spans="2:16" ht="81" customHeight="1" thickBot="1" x14ac:dyDescent="0.3">
      <c r="B4" s="82" t="s">
        <v>20</v>
      </c>
      <c r="C4" s="83"/>
      <c r="D4" s="83"/>
      <c r="E4" s="83"/>
      <c r="F4" s="83"/>
      <c r="G4" s="83"/>
      <c r="H4" s="83"/>
      <c r="I4" s="83"/>
      <c r="J4" s="84"/>
    </row>
    <row r="5" spans="2:16" ht="14.25" customHeight="1" thickBot="1" x14ac:dyDescent="0.3">
      <c r="C5" s="7"/>
      <c r="D5" s="7"/>
      <c r="E5" s="7"/>
      <c r="F5" s="7"/>
      <c r="G5" s="7"/>
      <c r="H5" s="7"/>
      <c r="I5" s="7"/>
      <c r="J5" s="7"/>
    </row>
    <row r="6" spans="2:16" ht="20.25" customHeight="1" thickBot="1" x14ac:dyDescent="0.3">
      <c r="B6" s="11" t="s">
        <v>6</v>
      </c>
      <c r="C6" s="86" t="s">
        <v>7</v>
      </c>
      <c r="D6" s="86"/>
      <c r="E6" s="86"/>
      <c r="F6" s="86"/>
      <c r="G6" s="86"/>
      <c r="H6" s="86"/>
      <c r="I6" s="86"/>
      <c r="J6" s="86"/>
      <c r="N6" s="15"/>
    </row>
    <row r="7" spans="2:16" ht="18" customHeight="1" x14ac:dyDescent="0.25"/>
    <row r="8" spans="2:16" ht="29.25" customHeight="1" x14ac:dyDescent="0.25">
      <c r="B8" s="12">
        <v>1</v>
      </c>
      <c r="C8" s="85" t="s">
        <v>98</v>
      </c>
      <c r="D8" s="85"/>
      <c r="E8" s="85"/>
      <c r="F8" s="85"/>
      <c r="G8" s="85"/>
      <c r="H8" s="85"/>
      <c r="I8" s="85"/>
      <c r="J8" s="85"/>
    </row>
    <row r="9" spans="2:16" ht="15.75" x14ac:dyDescent="0.25">
      <c r="B9" s="13"/>
    </row>
    <row r="10" spans="2:16" ht="29.25" customHeight="1" x14ac:dyDescent="0.25">
      <c r="B10" s="12">
        <v>2</v>
      </c>
      <c r="C10" s="85" t="s">
        <v>64</v>
      </c>
      <c r="D10" s="85"/>
      <c r="E10" s="85"/>
      <c r="F10" s="85"/>
      <c r="G10" s="85"/>
      <c r="H10" s="85"/>
      <c r="I10" s="85"/>
      <c r="J10" s="85"/>
    </row>
    <row r="11" spans="2:16" ht="15.75" x14ac:dyDescent="0.25">
      <c r="B11" s="13"/>
    </row>
    <row r="12" spans="2:16" ht="28.5" customHeight="1" x14ac:dyDescent="0.25">
      <c r="B12" s="12">
        <v>3</v>
      </c>
      <c r="C12" s="85" t="s">
        <v>65</v>
      </c>
      <c r="D12" s="85"/>
      <c r="E12" s="85"/>
      <c r="F12" s="85"/>
      <c r="G12" s="85"/>
      <c r="H12" s="85"/>
      <c r="I12" s="85"/>
      <c r="J12" s="85"/>
      <c r="P12" s="5"/>
    </row>
    <row r="13" spans="2:16" ht="15.75" x14ac:dyDescent="0.25">
      <c r="B13" s="13"/>
    </row>
    <row r="14" spans="2:16" ht="30" customHeight="1" x14ac:dyDescent="0.25">
      <c r="B14" s="12">
        <v>4</v>
      </c>
      <c r="C14" s="85" t="s">
        <v>70</v>
      </c>
      <c r="D14" s="85"/>
      <c r="E14" s="85"/>
      <c r="F14" s="85"/>
      <c r="G14" s="85"/>
      <c r="H14" s="85"/>
      <c r="I14" s="85"/>
      <c r="J14" s="85"/>
    </row>
    <row r="15" spans="2:16" ht="15.75" x14ac:dyDescent="0.25">
      <c r="B15" s="13"/>
    </row>
    <row r="16" spans="2:16" ht="28.5" customHeight="1" x14ac:dyDescent="0.25">
      <c r="B16" s="12">
        <v>5</v>
      </c>
      <c r="C16" s="85" t="s">
        <v>66</v>
      </c>
      <c r="D16" s="85"/>
      <c r="E16" s="85"/>
      <c r="F16" s="85"/>
      <c r="G16" s="85"/>
      <c r="H16" s="85"/>
      <c r="I16" s="85"/>
      <c r="J16" s="85"/>
    </row>
    <row r="17" spans="2:10" ht="15.75" x14ac:dyDescent="0.25">
      <c r="B17" s="13"/>
    </row>
    <row r="18" spans="2:10" ht="30" customHeight="1" x14ac:dyDescent="0.25">
      <c r="B18" s="12">
        <v>6</v>
      </c>
      <c r="C18" s="85" t="s">
        <v>71</v>
      </c>
      <c r="D18" s="85"/>
      <c r="E18" s="85"/>
      <c r="F18" s="85"/>
      <c r="G18" s="85"/>
      <c r="H18" s="85"/>
      <c r="I18" s="85"/>
      <c r="J18" s="85"/>
    </row>
    <row r="19" spans="2:10" ht="15.75" x14ac:dyDescent="0.25">
      <c r="B19" s="13"/>
    </row>
    <row r="20" spans="2:10" ht="30.75" customHeight="1" x14ac:dyDescent="0.25">
      <c r="B20" s="12">
        <v>7</v>
      </c>
      <c r="C20" s="85"/>
      <c r="D20" s="85"/>
      <c r="E20" s="85"/>
      <c r="F20" s="85"/>
      <c r="G20" s="85"/>
      <c r="H20" s="85"/>
      <c r="I20" s="85"/>
      <c r="J20" s="85"/>
    </row>
    <row r="21" spans="2:10" ht="15.75" x14ac:dyDescent="0.25">
      <c r="B21" s="13"/>
    </row>
    <row r="22" spans="2:10" ht="27.75" customHeight="1" x14ac:dyDescent="0.25">
      <c r="B22" s="12">
        <v>8</v>
      </c>
      <c r="C22" s="85"/>
      <c r="D22" s="85"/>
      <c r="E22" s="85"/>
      <c r="F22" s="85"/>
      <c r="G22" s="85"/>
      <c r="H22" s="85"/>
      <c r="I22" s="85"/>
      <c r="J22" s="85"/>
    </row>
    <row r="23" spans="2:10" ht="15.75" x14ac:dyDescent="0.25">
      <c r="B23" s="13"/>
    </row>
    <row r="24" spans="2:10" ht="29.25" customHeight="1" x14ac:dyDescent="0.25">
      <c r="B24" s="12">
        <v>9</v>
      </c>
      <c r="C24" s="85"/>
      <c r="D24" s="85"/>
      <c r="E24" s="85"/>
      <c r="F24" s="85"/>
      <c r="G24" s="85"/>
      <c r="H24" s="85"/>
      <c r="I24" s="85"/>
      <c r="J24" s="85"/>
    </row>
    <row r="25" spans="2:10" ht="15.75" x14ac:dyDescent="0.25">
      <c r="B25" s="13"/>
    </row>
    <row r="26" spans="2:10" ht="27.75" customHeight="1" x14ac:dyDescent="0.25">
      <c r="B26" s="12">
        <v>10</v>
      </c>
      <c r="C26" s="85"/>
      <c r="D26" s="85"/>
      <c r="E26" s="85"/>
      <c r="F26" s="85"/>
      <c r="G26" s="85"/>
      <c r="H26" s="85"/>
      <c r="I26" s="85"/>
      <c r="J26" s="85"/>
    </row>
    <row r="27" spans="2:10" ht="15.75" x14ac:dyDescent="0.25">
      <c r="B27" s="13"/>
    </row>
    <row r="28" spans="2:10" ht="29.25" customHeight="1" x14ac:dyDescent="0.25">
      <c r="B28" s="12">
        <v>11</v>
      </c>
      <c r="C28" s="85"/>
      <c r="D28" s="85"/>
      <c r="E28" s="85"/>
      <c r="F28" s="85"/>
      <c r="G28" s="85"/>
      <c r="H28" s="85"/>
      <c r="I28" s="85"/>
      <c r="J28" s="85"/>
    </row>
    <row r="29" spans="2:10" ht="15.75" x14ac:dyDescent="0.25">
      <c r="B29" s="13"/>
    </row>
    <row r="30" spans="2:10" ht="28.5" customHeight="1" x14ac:dyDescent="0.25">
      <c r="B30" s="12">
        <v>12</v>
      </c>
      <c r="C30" s="85"/>
      <c r="D30" s="85"/>
      <c r="E30" s="85"/>
      <c r="F30" s="85"/>
      <c r="G30" s="85"/>
      <c r="H30" s="85"/>
      <c r="I30" s="85"/>
      <c r="J30" s="85"/>
    </row>
    <row r="31" spans="2:10" ht="15.75" x14ac:dyDescent="0.25">
      <c r="B31" s="13"/>
    </row>
    <row r="32" spans="2:10" ht="29.25" customHeight="1" x14ac:dyDescent="0.25">
      <c r="B32" s="12">
        <v>13</v>
      </c>
      <c r="C32" s="85"/>
      <c r="D32" s="85"/>
      <c r="E32" s="85"/>
      <c r="F32" s="85"/>
      <c r="G32" s="85"/>
      <c r="H32" s="85"/>
      <c r="I32" s="85"/>
      <c r="J32" s="85"/>
    </row>
    <row r="33" spans="2:10" ht="15.75" x14ac:dyDescent="0.25">
      <c r="B33" s="13"/>
    </row>
    <row r="34" spans="2:10" ht="29.25" customHeight="1" x14ac:dyDescent="0.25">
      <c r="B34" s="12">
        <v>14</v>
      </c>
      <c r="C34" s="85"/>
      <c r="D34" s="85"/>
      <c r="E34" s="85"/>
      <c r="F34" s="85"/>
      <c r="G34" s="85"/>
      <c r="H34" s="85"/>
      <c r="I34" s="85"/>
      <c r="J34" s="85"/>
    </row>
    <row r="35" spans="2:10" ht="15.75" x14ac:dyDescent="0.25">
      <c r="B35" s="13"/>
    </row>
    <row r="36" spans="2:10" ht="28.5" customHeight="1" x14ac:dyDescent="0.25">
      <c r="B36" s="12">
        <v>15</v>
      </c>
      <c r="C36" s="85"/>
      <c r="D36" s="85"/>
      <c r="E36" s="85"/>
      <c r="F36" s="85"/>
      <c r="G36" s="85"/>
      <c r="H36" s="85"/>
      <c r="I36" s="85"/>
      <c r="J36" s="85"/>
    </row>
    <row r="38" spans="2:10" x14ac:dyDescent="0.25">
      <c r="B38" s="6" t="s">
        <v>17</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workbookViewId="0">
      <selection activeCell="C16" sqref="C16:J16"/>
    </sheetView>
  </sheetViews>
  <sheetFormatPr defaultRowHeight="15" x14ac:dyDescent="0.25"/>
  <cols>
    <col min="1" max="1" width="2.42578125" customWidth="1"/>
    <col min="2" max="2" width="13.140625" customWidth="1"/>
  </cols>
  <sheetData>
    <row r="2" spans="2:10" ht="22.5" customHeight="1" x14ac:dyDescent="0.35">
      <c r="B2" s="3" t="s">
        <v>10</v>
      </c>
    </row>
    <row r="3" spans="2:10" ht="22.5" customHeight="1" thickBot="1" x14ac:dyDescent="0.4">
      <c r="B3" s="3"/>
    </row>
    <row r="4" spans="2:10" ht="83.25" customHeight="1" thickBot="1" x14ac:dyDescent="0.3">
      <c r="B4" s="76" t="s">
        <v>21</v>
      </c>
      <c r="C4" s="77"/>
      <c r="D4" s="77"/>
      <c r="E4" s="77"/>
      <c r="F4" s="77"/>
      <c r="G4" s="77"/>
      <c r="H4" s="77"/>
      <c r="I4" s="77"/>
      <c r="J4" s="78"/>
    </row>
    <row r="6" spans="2:10" ht="15.75" x14ac:dyDescent="0.25">
      <c r="B6" s="11" t="s">
        <v>11</v>
      </c>
      <c r="C6" s="86" t="s">
        <v>7</v>
      </c>
      <c r="D6" s="86"/>
      <c r="E6" s="86"/>
      <c r="F6" s="86"/>
      <c r="G6" s="86"/>
      <c r="H6" s="86"/>
      <c r="I6" s="86"/>
      <c r="J6" s="86"/>
    </row>
    <row r="8" spans="2:10" ht="32.25" customHeight="1" x14ac:dyDescent="0.25">
      <c r="B8" s="12">
        <v>1</v>
      </c>
      <c r="C8" s="85" t="s">
        <v>67</v>
      </c>
      <c r="D8" s="85"/>
      <c r="E8" s="85"/>
      <c r="F8" s="85"/>
      <c r="G8" s="85"/>
      <c r="H8" s="85"/>
      <c r="I8" s="85"/>
      <c r="J8" s="85"/>
    </row>
    <row r="9" spans="2:10" ht="15.75" x14ac:dyDescent="0.25">
      <c r="B9" s="13"/>
    </row>
    <row r="10" spans="2:10" ht="31.5" customHeight="1" x14ac:dyDescent="0.25">
      <c r="B10" s="12">
        <v>2</v>
      </c>
      <c r="C10" s="85" t="s">
        <v>99</v>
      </c>
      <c r="D10" s="85"/>
      <c r="E10" s="85"/>
      <c r="F10" s="85"/>
      <c r="G10" s="85"/>
      <c r="H10" s="85"/>
      <c r="I10" s="85"/>
      <c r="J10" s="85"/>
    </row>
    <row r="11" spans="2:10" ht="15.75" x14ac:dyDescent="0.25">
      <c r="B11" s="13"/>
    </row>
    <row r="12" spans="2:10" ht="30.75" customHeight="1" x14ac:dyDescent="0.25">
      <c r="B12" s="12">
        <v>3</v>
      </c>
      <c r="C12" s="85" t="s">
        <v>68</v>
      </c>
      <c r="D12" s="85"/>
      <c r="E12" s="85"/>
      <c r="F12" s="85"/>
      <c r="G12" s="85"/>
      <c r="H12" s="85"/>
      <c r="I12" s="85"/>
      <c r="J12" s="85"/>
    </row>
    <row r="13" spans="2:10" ht="15.75" x14ac:dyDescent="0.25">
      <c r="B13" s="13"/>
    </row>
    <row r="14" spans="2:10" ht="31.5" customHeight="1" x14ac:dyDescent="0.25">
      <c r="B14" s="12">
        <v>4</v>
      </c>
      <c r="C14" s="85" t="s">
        <v>69</v>
      </c>
      <c r="D14" s="85"/>
      <c r="E14" s="85"/>
      <c r="F14" s="85"/>
      <c r="G14" s="85"/>
      <c r="H14" s="85"/>
      <c r="I14" s="85"/>
      <c r="J14" s="85"/>
    </row>
    <row r="15" spans="2:10" ht="15.75" x14ac:dyDescent="0.25">
      <c r="B15" s="13"/>
    </row>
    <row r="16" spans="2:10" ht="29.25" customHeight="1" x14ac:dyDescent="0.25">
      <c r="B16" s="12">
        <v>5</v>
      </c>
      <c r="C16" s="85" t="s">
        <v>100</v>
      </c>
      <c r="D16" s="85"/>
      <c r="E16" s="85"/>
      <c r="F16" s="85"/>
      <c r="G16" s="85"/>
      <c r="H16" s="85"/>
      <c r="I16" s="85"/>
      <c r="J16" s="85"/>
    </row>
    <row r="17" spans="2:10" ht="15.75" x14ac:dyDescent="0.25">
      <c r="B17" s="13"/>
    </row>
    <row r="18" spans="2:10" ht="30.75" customHeight="1" x14ac:dyDescent="0.25">
      <c r="B18" s="12">
        <v>6</v>
      </c>
      <c r="C18" s="85"/>
      <c r="D18" s="85"/>
      <c r="E18" s="85"/>
      <c r="F18" s="85"/>
      <c r="G18" s="85"/>
      <c r="H18" s="85"/>
      <c r="I18" s="85"/>
      <c r="J18" s="85"/>
    </row>
    <row r="19" spans="2:10" ht="15.75" x14ac:dyDescent="0.25">
      <c r="B19" s="13"/>
    </row>
    <row r="20" spans="2:10" ht="27.75" customHeight="1" x14ac:dyDescent="0.25">
      <c r="B20" s="12">
        <v>7</v>
      </c>
      <c r="C20" s="85"/>
      <c r="D20" s="85"/>
      <c r="E20" s="85"/>
      <c r="F20" s="85"/>
      <c r="G20" s="85"/>
      <c r="H20" s="85"/>
      <c r="I20" s="85"/>
      <c r="J20" s="85"/>
    </row>
    <row r="21" spans="2:10" ht="15.75" x14ac:dyDescent="0.25">
      <c r="B21" s="13"/>
    </row>
    <row r="22" spans="2:10" ht="31.5" customHeight="1" x14ac:dyDescent="0.25">
      <c r="B22" s="12">
        <v>8</v>
      </c>
      <c r="C22" s="85"/>
      <c r="D22" s="85"/>
      <c r="E22" s="85"/>
      <c r="F22" s="85"/>
      <c r="G22" s="85"/>
      <c r="H22" s="85"/>
      <c r="I22" s="85"/>
      <c r="J22" s="85"/>
    </row>
    <row r="23" spans="2:10" ht="15.75" x14ac:dyDescent="0.25">
      <c r="B23" s="13"/>
    </row>
    <row r="24" spans="2:10" ht="30" customHeight="1" x14ac:dyDescent="0.25">
      <c r="B24" s="12">
        <v>9</v>
      </c>
      <c r="C24" s="85"/>
      <c r="D24" s="85"/>
      <c r="E24" s="85"/>
      <c r="F24" s="85"/>
      <c r="G24" s="85"/>
      <c r="H24" s="85"/>
      <c r="I24" s="85"/>
      <c r="J24" s="85"/>
    </row>
    <row r="25" spans="2:10" ht="15.75" x14ac:dyDescent="0.25">
      <c r="B25" s="13"/>
    </row>
    <row r="26" spans="2:10" ht="32.25" customHeight="1" x14ac:dyDescent="0.25">
      <c r="B26" s="12">
        <v>10</v>
      </c>
      <c r="C26" s="85"/>
      <c r="D26" s="85"/>
      <c r="E26" s="85"/>
      <c r="F26" s="85"/>
      <c r="G26" s="85"/>
      <c r="H26" s="85"/>
      <c r="I26" s="85"/>
      <c r="J26" s="85"/>
    </row>
    <row r="27" spans="2:10" ht="15.75" x14ac:dyDescent="0.25">
      <c r="B27" s="14"/>
    </row>
    <row r="28" spans="2:10" ht="33" customHeight="1" x14ac:dyDescent="0.25">
      <c r="B28" s="12">
        <v>11</v>
      </c>
      <c r="C28" s="85"/>
      <c r="D28" s="85"/>
      <c r="E28" s="85"/>
      <c r="F28" s="85"/>
      <c r="G28" s="85"/>
      <c r="H28" s="85"/>
      <c r="I28" s="85"/>
      <c r="J28" s="85"/>
    </row>
    <row r="29" spans="2:10" ht="15.75" x14ac:dyDescent="0.25">
      <c r="B29" s="14"/>
    </row>
    <row r="30" spans="2:10" ht="31.5" customHeight="1" x14ac:dyDescent="0.25">
      <c r="B30" s="12">
        <v>12</v>
      </c>
      <c r="C30" s="85"/>
      <c r="D30" s="85"/>
      <c r="E30" s="85"/>
      <c r="F30" s="85"/>
      <c r="G30" s="85"/>
      <c r="H30" s="85"/>
      <c r="I30" s="85"/>
      <c r="J30" s="85"/>
    </row>
    <row r="31" spans="2:10" ht="15.75" x14ac:dyDescent="0.25">
      <c r="B31" s="14"/>
    </row>
    <row r="32" spans="2:10" ht="30.75" customHeight="1" x14ac:dyDescent="0.25">
      <c r="B32" s="12">
        <v>13</v>
      </c>
      <c r="C32" s="85"/>
      <c r="D32" s="85"/>
      <c r="E32" s="85"/>
      <c r="F32" s="85"/>
      <c r="G32" s="85"/>
      <c r="H32" s="85"/>
      <c r="I32" s="85"/>
      <c r="J32" s="85"/>
    </row>
    <row r="33" spans="2:10" ht="15.75" x14ac:dyDescent="0.25">
      <c r="B33" s="14"/>
    </row>
    <row r="34" spans="2:10" ht="31.5" customHeight="1" x14ac:dyDescent="0.25">
      <c r="B34" s="12">
        <v>14</v>
      </c>
      <c r="C34" s="85"/>
      <c r="D34" s="85"/>
      <c r="E34" s="85"/>
      <c r="F34" s="85"/>
      <c r="G34" s="85"/>
      <c r="H34" s="85"/>
      <c r="I34" s="85"/>
      <c r="J34" s="85"/>
    </row>
    <row r="35" spans="2:10" ht="15.75" x14ac:dyDescent="0.25">
      <c r="B35" s="14"/>
    </row>
    <row r="36" spans="2:10" ht="30.75" customHeight="1" x14ac:dyDescent="0.25">
      <c r="B36" s="12">
        <v>15</v>
      </c>
      <c r="C36" s="85"/>
      <c r="D36" s="85"/>
      <c r="E36" s="85"/>
      <c r="F36" s="85"/>
      <c r="G36" s="85"/>
      <c r="H36" s="85"/>
      <c r="I36" s="85"/>
      <c r="J36" s="85"/>
    </row>
    <row r="38" spans="2:10" x14ac:dyDescent="0.25">
      <c r="B38" s="6" t="s">
        <v>18</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Sheet1</vt:lpstr>
      <vt:lpstr>Accounting </vt:lpstr>
      <vt:lpstr>Goals</vt:lpstr>
      <vt:lpstr>Success Measures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Davis, Randy</cp:lastModifiedBy>
  <cp:lastPrinted>2022-10-31T14:53:38Z</cp:lastPrinted>
  <dcterms:created xsi:type="dcterms:W3CDTF">2021-09-08T18:02:09Z</dcterms:created>
  <dcterms:modified xsi:type="dcterms:W3CDTF">2024-03-11T17:52:38Z</dcterms:modified>
</cp:coreProperties>
</file>