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B810CE5C-3F8C-4A38-82CA-5B6C79531C6D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W-S" sheetId="4" r:id="rId1"/>
    <sheet name="Sheet1" sheetId="1" r:id="rId2"/>
    <sheet name="Sheet2" sheetId="2" r:id="rId3"/>
    <sheet name="Sheet3" sheetId="3" r:id="rId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4" l="1"/>
  <c r="L37" i="4"/>
  <c r="J37" i="4"/>
  <c r="H37" i="4"/>
  <c r="F37" i="4"/>
  <c r="J11" i="4"/>
  <c r="J42" i="4" s="1"/>
  <c r="H11" i="4"/>
  <c r="H42" i="4" s="1"/>
  <c r="F11" i="4"/>
  <c r="F42" i="4" s="1"/>
  <c r="F43" i="4" l="1"/>
  <c r="H41" i="4"/>
  <c r="H43" i="4" s="1"/>
  <c r="H44" i="4" s="1"/>
  <c r="J41" i="4"/>
  <c r="J44" i="4"/>
  <c r="M42" i="4"/>
  <c r="F94" i="1"/>
  <c r="F140" i="1"/>
  <c r="M41" i="4" l="1"/>
  <c r="F54" i="1"/>
  <c r="F127" i="1"/>
  <c r="F148" i="1"/>
  <c r="F39" i="1"/>
  <c r="F29" i="1"/>
  <c r="F151" i="1" s="1"/>
  <c r="F150" i="1" l="1"/>
  <c r="L148" i="1"/>
  <c r="L140" i="1"/>
  <c r="L127" i="1"/>
  <c r="L94" i="1"/>
  <c r="L54" i="1"/>
  <c r="L39" i="1"/>
  <c r="J140" i="1"/>
  <c r="H140" i="1"/>
  <c r="M140" i="1" l="1"/>
  <c r="H29" i="1"/>
  <c r="H151" i="1" s="1"/>
  <c r="J29" i="1"/>
  <c r="J151" i="1" s="1"/>
  <c r="J153" i="1" s="1"/>
  <c r="H39" i="1"/>
  <c r="J39" i="1"/>
  <c r="J148" i="1"/>
  <c r="H148" i="1"/>
  <c r="H127" i="1"/>
  <c r="J127" i="1"/>
  <c r="M127" i="1" s="1"/>
  <c r="H94" i="1"/>
  <c r="J94" i="1"/>
  <c r="M94" i="1" s="1"/>
  <c r="J54" i="1"/>
  <c r="M54" i="1" s="1"/>
  <c r="H54" i="1"/>
  <c r="M148" i="1" l="1"/>
  <c r="J150" i="1"/>
  <c r="M151" i="1"/>
  <c r="H150" i="1"/>
  <c r="M150" i="1" l="1"/>
  <c r="H152" i="1"/>
  <c r="H153" i="1" s="1"/>
  <c r="F152" i="1"/>
</calcChain>
</file>

<file path=xl/sharedStrings.xml><?xml version="1.0" encoding="utf-8"?>
<sst xmlns="http://schemas.openxmlformats.org/spreadsheetml/2006/main" count="335" uniqueCount="287">
  <si>
    <t>REVENUE</t>
  </si>
  <si>
    <t>ACCT #</t>
  </si>
  <si>
    <t>CATEGORY</t>
  </si>
  <si>
    <t>TOWN OF GREELEYVILLE</t>
  </si>
  <si>
    <t>10-330-003</t>
  </si>
  <si>
    <t>10-362-001</t>
  </si>
  <si>
    <t>FINES &amp; FORFITURES (Police &amp; Courts)</t>
  </si>
  <si>
    <t>10-340-004</t>
  </si>
  <si>
    <t>FRANCHISE FEES</t>
  </si>
  <si>
    <t>10-310-001</t>
  </si>
  <si>
    <t>MASC REVENUES</t>
  </si>
  <si>
    <t>10-316-002</t>
  </si>
  <si>
    <t>BUSINESS LICENSE LOCAL</t>
  </si>
  <si>
    <t>FY 11-12</t>
  </si>
  <si>
    <t>10-321-001</t>
  </si>
  <si>
    <t>HOMESTEAD EXEMPTION</t>
  </si>
  <si>
    <t>10-321-002</t>
  </si>
  <si>
    <t>MANUFACTURING REIMBURSEMENT</t>
  </si>
  <si>
    <t>10-321-004</t>
  </si>
  <si>
    <t>MERCHANTS INVENTORY TAX</t>
  </si>
  <si>
    <t>10-330-002</t>
  </si>
  <si>
    <t>VEHICLE PROP TAX</t>
  </si>
  <si>
    <t>10-335-001</t>
  </si>
  <si>
    <t>LOST PROPERTY TAX</t>
  </si>
  <si>
    <t>10-335-004</t>
  </si>
  <si>
    <t>LOST REVENUE FUND</t>
  </si>
  <si>
    <t>10-350-001</t>
  </si>
  <si>
    <t>KENNEDY CENTER RENTAL FEES</t>
  </si>
  <si>
    <t>10-350-002</t>
  </si>
  <si>
    <t>KENNEDY CENTER COUNTY CONTRIBUTION</t>
  </si>
  <si>
    <t>10-391-002</t>
  </si>
  <si>
    <t>OTHER REVENUE</t>
  </si>
  <si>
    <t>10-360-003</t>
  </si>
  <si>
    <t>EXPENDITURES</t>
  </si>
  <si>
    <t>TOWN COUNCIL</t>
  </si>
  <si>
    <t>10-411-110</t>
  </si>
  <si>
    <t>MAYOR</t>
  </si>
  <si>
    <t>10-411-580</t>
  </si>
  <si>
    <t>COURT</t>
  </si>
  <si>
    <t>10-412-110</t>
  </si>
  <si>
    <t>JUDGE'S SALARY</t>
  </si>
  <si>
    <t>10-412-112</t>
  </si>
  <si>
    <t>MUNICIPAL COURT CLERK</t>
  </si>
  <si>
    <t>10-412-220</t>
  </si>
  <si>
    <t>FICA EXPENSE</t>
  </si>
  <si>
    <t>10-412-343</t>
  </si>
  <si>
    <t>SOFTWARE-COURT</t>
  </si>
  <si>
    <t>10-412-530</t>
  </si>
  <si>
    <t>TELEPHONE &amp; FAX</t>
  </si>
  <si>
    <t>10-412-580</t>
  </si>
  <si>
    <t>TRAVEL-COURT CLERK</t>
  </si>
  <si>
    <t>10-412-610</t>
  </si>
  <si>
    <t>OFFICE EXPENSE</t>
  </si>
  <si>
    <t>10-412-611</t>
  </si>
  <si>
    <t>POSTAGE</t>
  </si>
  <si>
    <t>10-412-612</t>
  </si>
  <si>
    <t>LEASED EQUIPMENT</t>
  </si>
  <si>
    <t>10-412-812</t>
  </si>
  <si>
    <t>JURORS &amp; VOTER REG. LISTS</t>
  </si>
  <si>
    <t>TOTAL</t>
  </si>
  <si>
    <t>ADMINISTRATION</t>
  </si>
  <si>
    <t>10-413-110</t>
  </si>
  <si>
    <t>TOWN CLERK</t>
  </si>
  <si>
    <t>10-413-114</t>
  </si>
  <si>
    <t>10-413-210</t>
  </si>
  <si>
    <t>HEALTH INS. EXPENSE</t>
  </si>
  <si>
    <t>10-413-220</t>
  </si>
  <si>
    <t>10-413-230</t>
  </si>
  <si>
    <t>10-413-260</t>
  </si>
  <si>
    <t>SCRS RETIREMENT</t>
  </si>
  <si>
    <t>WORKERS COMP EXPENSE</t>
  </si>
  <si>
    <t>10-413-322</t>
  </si>
  <si>
    <t>LEGAL FEES</t>
  </si>
  <si>
    <t>10-413-331</t>
  </si>
  <si>
    <t>ANNUAL AUDIT FEES</t>
  </si>
  <si>
    <t>10-413-333</t>
  </si>
  <si>
    <t>10-413-341</t>
  </si>
  <si>
    <t>CONSULTANTS FEE</t>
  </si>
  <si>
    <t>10-413-343</t>
  </si>
  <si>
    <t>SOFTWARE SUPPORT</t>
  </si>
  <si>
    <t>10-413-430</t>
  </si>
  <si>
    <t>TOWN HALL BLDG. REPAIR &amp; MAINT</t>
  </si>
  <si>
    <t>10-413-431</t>
  </si>
  <si>
    <t>COMPUTER SUPPLIES</t>
  </si>
  <si>
    <t>10-413-432</t>
  </si>
  <si>
    <t>TRUCK FUEL &amp; MAINT</t>
  </si>
  <si>
    <t>10-413-433</t>
  </si>
  <si>
    <t>10-413-435</t>
  </si>
  <si>
    <t>BEREAVEMENT/RECOGNITION</t>
  </si>
  <si>
    <t>10-413-520</t>
  </si>
  <si>
    <t>INSURANCE (PROPERTIES/VEHICLES)</t>
  </si>
  <si>
    <t>10-413-530</t>
  </si>
  <si>
    <t>TELEPHONE</t>
  </si>
  <si>
    <t>10-413-580</t>
  </si>
  <si>
    <t>STAFF TRAVEL</t>
  </si>
  <si>
    <t>10-413-581</t>
  </si>
  <si>
    <t>REGISTRATION/SUBSCRIPTION</t>
  </si>
  <si>
    <t>10-413-610</t>
  </si>
  <si>
    <t>10-413-611</t>
  </si>
  <si>
    <t>10-413-612</t>
  </si>
  <si>
    <t>10-413-614</t>
  </si>
  <si>
    <t>JANITORIAL(TRASH PICKUP-STREET MAINT.</t>
  </si>
  <si>
    <t>10-413-622</t>
  </si>
  <si>
    <t>UTILITIES</t>
  </si>
  <si>
    <t>TAX COLLECTION EXPENDITURE</t>
  </si>
  <si>
    <t>10-413-811</t>
  </si>
  <si>
    <t>MISC.</t>
  </si>
  <si>
    <t>POLICE</t>
  </si>
  <si>
    <t>10-421-110</t>
  </si>
  <si>
    <t>10-421-111</t>
  </si>
  <si>
    <t>10-421-115</t>
  </si>
  <si>
    <t>10-421-210</t>
  </si>
  <si>
    <t>10-421-211</t>
  </si>
  <si>
    <t>10-421-220</t>
  </si>
  <si>
    <t>10-421-221</t>
  </si>
  <si>
    <t>10-421-230</t>
  </si>
  <si>
    <t>10-421-231</t>
  </si>
  <si>
    <t>10-421-250</t>
  </si>
  <si>
    <t>10-421-431</t>
  </si>
  <si>
    <t>10-421-432</t>
  </si>
  <si>
    <t>10-421-524</t>
  </si>
  <si>
    <t>10-421-530</t>
  </si>
  <si>
    <t>10-421-532</t>
  </si>
  <si>
    <t>10-421580-</t>
  </si>
  <si>
    <t>10-421-610-</t>
  </si>
  <si>
    <t>10-421-612</t>
  </si>
  <si>
    <t>10-421-616</t>
  </si>
  <si>
    <t>10-421-626</t>
  </si>
  <si>
    <t>10-421-641</t>
  </si>
  <si>
    <t>10-421-745</t>
  </si>
  <si>
    <t>10-421-811</t>
  </si>
  <si>
    <t>10-421-814</t>
  </si>
  <si>
    <t>10-421-815</t>
  </si>
  <si>
    <t>POLICE SALARIES</t>
  </si>
  <si>
    <t>RESOURCE OFFICER STIPEND</t>
  </si>
  <si>
    <t>HEALTH INSURANCE</t>
  </si>
  <si>
    <t>SALARY-COPS GRANT</t>
  </si>
  <si>
    <t>FICA-COPS GRANT</t>
  </si>
  <si>
    <t>HEALTH INS. -COPS GRANT</t>
  </si>
  <si>
    <t>POLICE RETIREMENT</t>
  </si>
  <si>
    <t>PORS- COPS GRANT</t>
  </si>
  <si>
    <t>OFFICERS OVERTIME</t>
  </si>
  <si>
    <t>CAR SERVICES/REPAIRS</t>
  </si>
  <si>
    <t>RADIO COMMUNICATIONS</t>
  </si>
  <si>
    <t>COMPUTER EQUIPMENT/SUPPLIES</t>
  </si>
  <si>
    <t>OFFICE SUPPLIES</t>
  </si>
  <si>
    <t>UNIFORMS</t>
  </si>
  <si>
    <t>GAS/OIL</t>
  </si>
  <si>
    <t>DUES- FEES-SUBSCRIPTIONS</t>
  </si>
  <si>
    <t>EQUIPMENT</t>
  </si>
  <si>
    <t>EMERGENCY RELIEF FUND</t>
  </si>
  <si>
    <t>DETENTION CENTER FEES</t>
  </si>
  <si>
    <t>10-421-816</t>
  </si>
  <si>
    <t>ADOPT A HIGHWAY</t>
  </si>
  <si>
    <t>SPECIAL PROJECTS/ACTIVITIES</t>
  </si>
  <si>
    <t>10-425-400</t>
  </si>
  <si>
    <t>10-425-500</t>
  </si>
  <si>
    <t>10-425-700</t>
  </si>
  <si>
    <t>FLAG DAYS</t>
  </si>
  <si>
    <t>DONATION</t>
  </si>
  <si>
    <t>EXPENSE</t>
  </si>
  <si>
    <t>GREELEYVILLE RECREATION</t>
  </si>
  <si>
    <t>HOMETOWN CHAMBER</t>
  </si>
  <si>
    <t>KENNEDY CENTER</t>
  </si>
  <si>
    <t>10-500-430</t>
  </si>
  <si>
    <t>10-500-433</t>
  </si>
  <si>
    <t>10-500-610</t>
  </si>
  <si>
    <t>10-500-620</t>
  </si>
  <si>
    <t>10-500-622</t>
  </si>
  <si>
    <t>REPAIRS &amp; MAINT.</t>
  </si>
  <si>
    <t>GROUNDS</t>
  </si>
  <si>
    <t>EVENT MONITORING</t>
  </si>
  <si>
    <t>SUPPLIES &amp; EQUIPMENT</t>
  </si>
  <si>
    <t>TOTAL EXPENDITURES</t>
  </si>
  <si>
    <t>TOTAL REVENUES</t>
  </si>
  <si>
    <t>10-413-250</t>
  </si>
  <si>
    <t>UNEMPLOYMENT REIMBURSEMENT</t>
  </si>
  <si>
    <t>ACTUAL</t>
  </si>
  <si>
    <t>BUDGET</t>
  </si>
  <si>
    <t>FY-11-12</t>
  </si>
  <si>
    <t>FY 12-13</t>
  </si>
  <si>
    <t>10-310-002</t>
  </si>
  <si>
    <t>SETOFF DEBT ADMIN FEE</t>
  </si>
  <si>
    <t>03/31/12</t>
  </si>
  <si>
    <t>DEPT.</t>
  </si>
  <si>
    <t xml:space="preserve"> </t>
  </si>
  <si>
    <t>10-425-200</t>
  </si>
  <si>
    <t>ELECTIONS</t>
  </si>
  <si>
    <t>10-413-626</t>
  </si>
  <si>
    <t>COMMUNITY POLICING</t>
  </si>
  <si>
    <t>CHRISTMAS FESTIVITIES &amp; GRATUITIES</t>
  </si>
  <si>
    <t>CAST (AET-LEN)</t>
  </si>
  <si>
    <t>10-421-643</t>
  </si>
  <si>
    <t>ADM.Fee Water/Sewer Transfer</t>
  </si>
  <si>
    <t>ACCOMDATION</t>
  </si>
  <si>
    <t>10-411-115</t>
  </si>
  <si>
    <t>COUNCIL STIPEND</t>
  </si>
  <si>
    <t>ASST. TOWN CLERK</t>
  </si>
  <si>
    <t>TRAVEL &amp; TRAINING</t>
  </si>
  <si>
    <t>10-600-002</t>
  </si>
  <si>
    <t>TOG BANK LOAN</t>
  </si>
  <si>
    <t>10-413-434</t>
  </si>
  <si>
    <t>STREET MAINTENANCE</t>
  </si>
  <si>
    <t xml:space="preserve">10-413-614 </t>
  </si>
  <si>
    <t>JANITORAL SUPPLIES</t>
  </si>
  <si>
    <t>10-411-340</t>
  </si>
  <si>
    <t>CONTINGENCY FUND</t>
  </si>
  <si>
    <t>10-316-003</t>
  </si>
  <si>
    <t>Broker Taxes</t>
  </si>
  <si>
    <t>10-321-003</t>
  </si>
  <si>
    <t>10-321-005</t>
  </si>
  <si>
    <t>Local Govt. Fund</t>
  </si>
  <si>
    <t>10-391-001</t>
  </si>
  <si>
    <t>Interest Income</t>
  </si>
  <si>
    <t>10-339-001</t>
  </si>
  <si>
    <t>Pavilion</t>
  </si>
  <si>
    <t>10-410-001</t>
  </si>
  <si>
    <t>Bank Fees</t>
  </si>
  <si>
    <t>10-411-210</t>
  </si>
  <si>
    <t>COUNCIL INSURANCE</t>
  </si>
  <si>
    <t>10-411-230</t>
  </si>
  <si>
    <t>SCR RETIREMENT</t>
  </si>
  <si>
    <t>10-412-210</t>
  </si>
  <si>
    <t>HEALTH INSURANCE EXPENSE</t>
  </si>
  <si>
    <t>10-412-230</t>
  </si>
  <si>
    <t>10-413-112</t>
  </si>
  <si>
    <t>CUSTODIAL SERVICE</t>
  </si>
  <si>
    <t>CONTRACT LABOR FILL IN CLERK</t>
  </si>
  <si>
    <t>10-413-900</t>
  </si>
  <si>
    <t>PAVILION</t>
  </si>
  <si>
    <t>10-413-740</t>
  </si>
  <si>
    <t>CODE OF ORDINANCE PREPARATION</t>
  </si>
  <si>
    <t>10-413-111</t>
  </si>
  <si>
    <t>PUBLIC WORK (TOWN-PARK-)</t>
  </si>
  <si>
    <t>10-413-623</t>
  </si>
  <si>
    <t>PAVILION UTILITIES</t>
  </si>
  <si>
    <t>APPROVED  BUDGET FOR FY 2022-2023</t>
  </si>
  <si>
    <t>FY 2022-23</t>
  </si>
  <si>
    <t>REAL PROPERTY TAX</t>
  </si>
  <si>
    <t>10-316-005</t>
  </si>
  <si>
    <t>FLAG DAY REVENUES</t>
  </si>
  <si>
    <t>COUNCIL TRAVEL &amp; TRAINING</t>
  </si>
  <si>
    <t>20-380-001</t>
  </si>
  <si>
    <t>SEWER FEES</t>
  </si>
  <si>
    <t>20-380-003</t>
  </si>
  <si>
    <t>WATER FEES</t>
  </si>
  <si>
    <t>20-381-002</t>
  </si>
  <si>
    <t>RECONNECT FEES</t>
  </si>
  <si>
    <t>WATER &amp; SEWER</t>
  </si>
  <si>
    <t>20-5002-002</t>
  </si>
  <si>
    <t>RESERVE ACCOUNT</t>
  </si>
  <si>
    <t>20-500-003</t>
  </si>
  <si>
    <t>ADMINISTRATIVE SUPPORT XFER</t>
  </si>
  <si>
    <t>20-510-330</t>
  </si>
  <si>
    <t>ADVERTISMENT</t>
  </si>
  <si>
    <t>20-510-341</t>
  </si>
  <si>
    <t>CONTRACT LABOR</t>
  </si>
  <si>
    <t>20-510-430</t>
  </si>
  <si>
    <t>MAINTENANCE FEES</t>
  </si>
  <si>
    <t>20-510-530</t>
  </si>
  <si>
    <t>COMPUTER EXPENSE</t>
  </si>
  <si>
    <t>20-510-611</t>
  </si>
  <si>
    <t>CHEMICAL</t>
  </si>
  <si>
    <t>20-510-612</t>
  </si>
  <si>
    <t>20-510-614</t>
  </si>
  <si>
    <t>PARTS</t>
  </si>
  <si>
    <t>20-510-620</t>
  </si>
  <si>
    <t>WATER PURCHASE</t>
  </si>
  <si>
    <t>20-510-622</t>
  </si>
  <si>
    <t>LIGHTS</t>
  </si>
  <si>
    <t>20-510-811</t>
  </si>
  <si>
    <t>MISCELLANEOUS</t>
  </si>
  <si>
    <t>20-510-815</t>
  </si>
  <si>
    <t>DHEC FEES-WATER</t>
  </si>
  <si>
    <t>20-510-820</t>
  </si>
  <si>
    <t>LAB FEES</t>
  </si>
  <si>
    <t>20-511-341</t>
  </si>
  <si>
    <t>20-511-424</t>
  </si>
  <si>
    <t>LAWN CARE</t>
  </si>
  <si>
    <t>20-511-430</t>
  </si>
  <si>
    <t>REPAIRS</t>
  </si>
  <si>
    <t>20-511-614</t>
  </si>
  <si>
    <t>20-511-622</t>
  </si>
  <si>
    <t>LIGHTS-SEWER</t>
  </si>
  <si>
    <t>20-511-850</t>
  </si>
  <si>
    <t>BANK LOAN &amp; MATCHING FUNDS</t>
  </si>
  <si>
    <t>20-710-544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</si>
</sst>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/>
    <xf numFmtId="10" fontId="0" fillId="0" borderId="0" xfId="0" applyNumberFormat="1"/>
    <xf numFmtId="3" fontId="0" fillId="0" borderId="0" xfId="0" applyNumberFormat="1"/>
    <xf numFmtId="3" fontId="9" fillId="0" borderId="0" xfId="0" applyNumberFormat="1" applyFont="1"/>
    <xf numFmtId="3" fontId="7" fillId="0" borderId="0" xfId="0" applyNumberFormat="1" applyFont="1"/>
    <xf numFmtId="10" fontId="0" fillId="2" borderId="0" xfId="0" applyNumberFormat="1" applyFill="1"/>
    <xf numFmtId="49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right"/>
    </xf>
    <xf numFmtId="0" fontId="9" fillId="0" borderId="0" xfId="0" applyFont="1"/>
    <xf numFmtId="49" fontId="8" fillId="0" borderId="0" xfId="0" applyNumberFormat="1" applyFont="1"/>
    <xf numFmtId="0" fontId="0" fillId="3" borderId="3" xfId="0" applyFill="1" applyBorder="1"/>
    <xf numFmtId="0" fontId="0" fillId="3" borderId="4" xfId="0" applyFill="1" applyBorder="1"/>
    <xf numFmtId="4" fontId="0" fillId="3" borderId="4" xfId="0" applyNumberFormat="1" applyFill="1" applyBorder="1"/>
    <xf numFmtId="0" fontId="0" fillId="3" borderId="5" xfId="0" applyFill="1" applyBorder="1"/>
    <xf numFmtId="0" fontId="1" fillId="3" borderId="4" xfId="0" applyFont="1" applyFill="1" applyBorder="1"/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0" fontId="4" fillId="3" borderId="0" xfId="0" applyFont="1" applyFill="1"/>
    <xf numFmtId="0" fontId="6" fillId="4" borderId="2" xfId="0" applyFont="1" applyFill="1" applyBorder="1"/>
    <xf numFmtId="4" fontId="6" fillId="4" borderId="2" xfId="0" applyNumberFormat="1" applyFont="1" applyFill="1" applyBorder="1"/>
    <xf numFmtId="0" fontId="0" fillId="4" borderId="2" xfId="0" applyFill="1" applyBorder="1"/>
    <xf numFmtId="0" fontId="6" fillId="4" borderId="0" xfId="0" applyFont="1" applyFill="1"/>
    <xf numFmtId="4" fontId="6" fillId="4" borderId="0" xfId="0" applyNumberFormat="1" applyFont="1" applyFill="1"/>
    <xf numFmtId="4" fontId="1" fillId="4" borderId="1" xfId="0" applyNumberFormat="1" applyFont="1" applyFill="1" applyBorder="1"/>
    <xf numFmtId="4" fontId="1" fillId="4" borderId="0" xfId="0" applyNumberFormat="1" applyFont="1" applyFill="1"/>
    <xf numFmtId="0" fontId="1" fillId="4" borderId="1" xfId="0" applyFont="1" applyFill="1" applyBorder="1"/>
    <xf numFmtId="0" fontId="1" fillId="4" borderId="0" xfId="0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3" borderId="4" xfId="0" applyFill="1" applyBorder="1" applyAlignment="1">
      <alignment horizontal="right"/>
    </xf>
    <xf numFmtId="0" fontId="1" fillId="3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6" fillId="4" borderId="2" xfId="0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4" fontId="0" fillId="5" borderId="0" xfId="0" applyNumberFormat="1" applyFill="1"/>
    <xf numFmtId="4" fontId="0" fillId="5" borderId="4" xfId="0" applyNumberFormat="1" applyFill="1" applyBorder="1"/>
    <xf numFmtId="4" fontId="1" fillId="5" borderId="0" xfId="0" applyNumberFormat="1" applyFont="1" applyFill="1"/>
    <xf numFmtId="4" fontId="9" fillId="5" borderId="0" xfId="0" applyNumberFormat="1" applyFont="1" applyFill="1"/>
    <xf numFmtId="4" fontId="4" fillId="5" borderId="0" xfId="0" applyNumberFormat="1" applyFont="1" applyFill="1"/>
    <xf numFmtId="4" fontId="6" fillId="5" borderId="2" xfId="0" applyNumberFormat="1" applyFont="1" applyFill="1" applyBorder="1"/>
    <xf numFmtId="4" fontId="6" fillId="5" borderId="0" xfId="0" applyNumberFormat="1" applyFont="1" applyFill="1"/>
    <xf numFmtId="4" fontId="1" fillId="5" borderId="1" xfId="0" applyNumberFormat="1" applyFont="1" applyFill="1" applyBorder="1"/>
    <xf numFmtId="0" fontId="0" fillId="3" borderId="0" xfId="0" applyFill="1" applyAlignment="1">
      <alignment horizontal="right"/>
    </xf>
    <xf numFmtId="164" fontId="0" fillId="0" borderId="0" xfId="0" applyNumberFormat="1"/>
    <xf numFmtId="16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BD12E-2D36-4285-A727-76E70FB465E4}">
  <dimension ref="A1:N95"/>
  <sheetViews>
    <sheetView tabSelected="1" topLeftCell="A4" workbookViewId="0">
      <selection activeCell="E14" sqref="E14"/>
    </sheetView>
  </sheetViews>
  <sheetFormatPr defaultRowHeight="14.4" x14ac:dyDescent="0.3"/>
  <cols>
    <col min="1" max="1" width="11.109375" customWidth="1"/>
    <col min="4" max="4" width="9.109375" style="38"/>
    <col min="5" max="5" width="10.109375" customWidth="1"/>
    <col min="6" max="6" width="14.6640625" style="47" customWidth="1"/>
    <col min="7" max="7" width="2.6640625" customWidth="1"/>
    <col min="8" max="8" width="14.6640625" style="2" hidden="1" customWidth="1"/>
    <col min="9" max="9" width="6.5546875" customWidth="1"/>
    <col min="10" max="10" width="14.88671875" style="2" hidden="1" customWidth="1"/>
    <col min="11" max="11" width="4.6640625" customWidth="1"/>
    <col min="12" max="12" width="10.88671875" style="12" hidden="1" customWidth="1"/>
    <col min="13" max="13" width="9.109375" hidden="1" customWidth="1"/>
    <col min="14" max="14" width="9.109375" customWidth="1"/>
    <col min="15" max="15" width="0.33203125" customWidth="1"/>
    <col min="16" max="16" width="4" customWidth="1"/>
    <col min="17" max="17" width="1.44140625" bestFit="1" customWidth="1"/>
    <col min="18" max="18" width="1" customWidth="1"/>
    <col min="19" max="19" width="1.5546875" customWidth="1"/>
    <col min="20" max="20" width="1.6640625" customWidth="1"/>
  </cols>
  <sheetData>
    <row r="1" spans="1:13" ht="21" x14ac:dyDescent="0.4">
      <c r="C1" s="1" t="s">
        <v>3</v>
      </c>
    </row>
    <row r="2" spans="1:13" ht="21" x14ac:dyDescent="0.4">
      <c r="C2" s="1" t="s">
        <v>236</v>
      </c>
    </row>
    <row r="3" spans="1:13" ht="18" x14ac:dyDescent="0.35">
      <c r="A3" s="6" t="s">
        <v>248</v>
      </c>
      <c r="L3" s="19" t="s">
        <v>183</v>
      </c>
    </row>
    <row r="4" spans="1:13" ht="18" x14ac:dyDescent="0.35">
      <c r="A4" s="3"/>
      <c r="B4" s="3"/>
      <c r="C4" s="6" t="s">
        <v>0</v>
      </c>
      <c r="D4" s="46"/>
      <c r="E4" s="3"/>
      <c r="F4" s="49" t="s">
        <v>178</v>
      </c>
      <c r="G4" s="3"/>
      <c r="H4" s="58" t="s">
        <v>178</v>
      </c>
      <c r="J4" s="7" t="s">
        <v>178</v>
      </c>
      <c r="L4" s="12" t="s">
        <v>177</v>
      </c>
    </row>
    <row r="5" spans="1:13" x14ac:dyDescent="0.3">
      <c r="A5" s="3" t="s">
        <v>1</v>
      </c>
      <c r="B5" s="3" t="s">
        <v>2</v>
      </c>
      <c r="C5" s="3"/>
      <c r="D5" s="46"/>
      <c r="E5" s="3"/>
      <c r="F5" s="49" t="s">
        <v>237</v>
      </c>
      <c r="G5" s="3"/>
      <c r="H5" s="58" t="s">
        <v>180</v>
      </c>
      <c r="J5" s="7" t="s">
        <v>13</v>
      </c>
      <c r="L5" s="12" t="s">
        <v>179</v>
      </c>
    </row>
    <row r="6" spans="1:13" x14ac:dyDescent="0.3">
      <c r="A6" t="s">
        <v>242</v>
      </c>
      <c r="B6" t="s">
        <v>243</v>
      </c>
      <c r="F6" s="47">
        <v>90000</v>
      </c>
      <c r="H6" s="2">
        <v>5500</v>
      </c>
      <c r="J6" s="2">
        <v>5500</v>
      </c>
      <c r="L6" s="13">
        <v>5989</v>
      </c>
      <c r="M6" s="8"/>
    </row>
    <row r="7" spans="1:13" x14ac:dyDescent="0.3">
      <c r="A7" t="s">
        <v>244</v>
      </c>
      <c r="B7" s="18" t="s">
        <v>245</v>
      </c>
      <c r="F7" s="47">
        <v>218000</v>
      </c>
      <c r="H7" s="10">
        <v>200</v>
      </c>
      <c r="L7" s="13">
        <v>50</v>
      </c>
      <c r="M7" s="8"/>
    </row>
    <row r="8" spans="1:13" x14ac:dyDescent="0.3">
      <c r="A8" t="s">
        <v>246</v>
      </c>
      <c r="B8" s="18" t="s">
        <v>247</v>
      </c>
      <c r="F8" s="47">
        <v>500</v>
      </c>
      <c r="H8" s="10"/>
      <c r="L8" s="13"/>
      <c r="M8" s="8"/>
    </row>
    <row r="9" spans="1:13" x14ac:dyDescent="0.3">
      <c r="A9" s="18"/>
      <c r="B9" s="18"/>
      <c r="C9" s="8"/>
      <c r="D9" s="39"/>
      <c r="E9" s="8"/>
      <c r="F9" s="50"/>
      <c r="G9" s="8"/>
      <c r="H9" s="9"/>
      <c r="I9" s="8"/>
      <c r="J9" s="9"/>
    </row>
    <row r="11" spans="1:13" x14ac:dyDescent="0.3">
      <c r="A11" s="20"/>
      <c r="B11" s="24" t="s">
        <v>59</v>
      </c>
      <c r="C11" s="21"/>
      <c r="D11" s="40"/>
      <c r="E11" s="21"/>
      <c r="F11" s="48">
        <f>SUM(F6:F10)</f>
        <v>308500</v>
      </c>
      <c r="G11" s="21"/>
      <c r="H11" s="22">
        <f>SUM(H6:H10)</f>
        <v>5700</v>
      </c>
      <c r="I11" s="21"/>
      <c r="J11" s="22">
        <f>SUM(J6:J10)</f>
        <v>5500</v>
      </c>
      <c r="K11" s="23"/>
    </row>
    <row r="14" spans="1:13" x14ac:dyDescent="0.3">
      <c r="C14" s="3" t="s">
        <v>33</v>
      </c>
    </row>
    <row r="15" spans="1:13" ht="21" x14ac:dyDescent="0.4">
      <c r="A15" s="59" t="s">
        <v>248</v>
      </c>
      <c r="B15" s="3"/>
    </row>
    <row r="16" spans="1:13" x14ac:dyDescent="0.3">
      <c r="A16" t="s">
        <v>249</v>
      </c>
      <c r="B16" t="s">
        <v>250</v>
      </c>
      <c r="F16" s="47">
        <v>86500</v>
      </c>
      <c r="H16" s="2">
        <v>6000</v>
      </c>
      <c r="J16" s="2">
        <v>6000</v>
      </c>
      <c r="L16" s="12">
        <v>4000</v>
      </c>
    </row>
    <row r="17" spans="1:6" x14ac:dyDescent="0.3">
      <c r="A17" t="s">
        <v>251</v>
      </c>
      <c r="B17" t="s">
        <v>252</v>
      </c>
      <c r="F17" s="47">
        <v>55800</v>
      </c>
    </row>
    <row r="18" spans="1:6" x14ac:dyDescent="0.3">
      <c r="A18" t="s">
        <v>259</v>
      </c>
      <c r="B18" t="s">
        <v>260</v>
      </c>
      <c r="F18" s="47">
        <v>1000</v>
      </c>
    </row>
    <row r="19" spans="1:6" x14ac:dyDescent="0.3">
      <c r="A19" t="s">
        <v>261</v>
      </c>
      <c r="B19" t="s">
        <v>54</v>
      </c>
      <c r="F19" s="47">
        <v>2500</v>
      </c>
    </row>
    <row r="20" spans="1:6" x14ac:dyDescent="0.3">
      <c r="A20" t="s">
        <v>263</v>
      </c>
      <c r="B20" t="s">
        <v>262</v>
      </c>
      <c r="F20" s="47">
        <v>5000</v>
      </c>
    </row>
    <row r="21" spans="1:6" x14ac:dyDescent="0.3">
      <c r="A21" t="s">
        <v>264</v>
      </c>
      <c r="B21" t="s">
        <v>265</v>
      </c>
      <c r="F21" s="47">
        <v>11000</v>
      </c>
    </row>
    <row r="22" spans="1:6" x14ac:dyDescent="0.3">
      <c r="A22" t="s">
        <v>266</v>
      </c>
      <c r="B22" t="s">
        <v>267</v>
      </c>
      <c r="F22" s="47">
        <v>1500</v>
      </c>
    </row>
    <row r="23" spans="1:6" x14ac:dyDescent="0.3">
      <c r="A23" t="s">
        <v>268</v>
      </c>
      <c r="B23" t="s">
        <v>269</v>
      </c>
      <c r="F23" s="47">
        <v>6500</v>
      </c>
    </row>
    <row r="24" spans="1:6" x14ac:dyDescent="0.3">
      <c r="A24" t="s">
        <v>270</v>
      </c>
      <c r="B24" t="s">
        <v>271</v>
      </c>
      <c r="F24" s="47">
        <v>1000</v>
      </c>
    </row>
    <row r="25" spans="1:6" x14ac:dyDescent="0.3">
      <c r="A25" t="s">
        <v>272</v>
      </c>
      <c r="B25" t="s">
        <v>273</v>
      </c>
      <c r="F25" s="47">
        <v>6000</v>
      </c>
    </row>
    <row r="26" spans="1:6" x14ac:dyDescent="0.3">
      <c r="A26" t="s">
        <v>274</v>
      </c>
      <c r="B26" t="s">
        <v>275</v>
      </c>
      <c r="F26" s="47">
        <v>12000</v>
      </c>
    </row>
    <row r="27" spans="1:6" x14ac:dyDescent="0.3">
      <c r="A27" t="s">
        <v>276</v>
      </c>
      <c r="B27" t="s">
        <v>256</v>
      </c>
      <c r="F27" s="47">
        <v>18000</v>
      </c>
    </row>
    <row r="28" spans="1:6" x14ac:dyDescent="0.3">
      <c r="A28" t="s">
        <v>277</v>
      </c>
      <c r="B28" t="s">
        <v>278</v>
      </c>
      <c r="F28" s="47">
        <v>6500</v>
      </c>
    </row>
    <row r="29" spans="1:6" x14ac:dyDescent="0.3">
      <c r="A29" t="s">
        <v>279</v>
      </c>
      <c r="B29" t="s">
        <v>280</v>
      </c>
      <c r="F29" s="47">
        <v>40000</v>
      </c>
    </row>
    <row r="30" spans="1:6" x14ac:dyDescent="0.3">
      <c r="A30" t="s">
        <v>281</v>
      </c>
      <c r="B30" t="s">
        <v>265</v>
      </c>
      <c r="F30" s="47">
        <v>2000</v>
      </c>
    </row>
    <row r="31" spans="1:6" x14ac:dyDescent="0.3">
      <c r="A31" t="s">
        <v>282</v>
      </c>
      <c r="B31" t="s">
        <v>283</v>
      </c>
      <c r="F31" s="47">
        <v>4500</v>
      </c>
    </row>
    <row r="32" spans="1:6" x14ac:dyDescent="0.3">
      <c r="A32" t="s">
        <v>284</v>
      </c>
      <c r="B32" t="s">
        <v>285</v>
      </c>
      <c r="F32" s="47">
        <v>25000</v>
      </c>
    </row>
    <row r="33" spans="1:14" x14ac:dyDescent="0.3">
      <c r="A33" t="s">
        <v>286</v>
      </c>
      <c r="B33" t="s">
        <v>72</v>
      </c>
      <c r="F33" s="47">
        <v>500</v>
      </c>
    </row>
    <row r="34" spans="1:14" x14ac:dyDescent="0.3">
      <c r="A34" t="s">
        <v>253</v>
      </c>
      <c r="B34" t="s">
        <v>254</v>
      </c>
      <c r="F34" s="47">
        <v>200</v>
      </c>
    </row>
    <row r="35" spans="1:14" x14ac:dyDescent="0.3">
      <c r="A35" t="s">
        <v>255</v>
      </c>
      <c r="B35" t="s">
        <v>256</v>
      </c>
      <c r="F35" s="47">
        <v>18000</v>
      </c>
      <c r="H35" s="2">
        <v>500</v>
      </c>
      <c r="J35" s="2">
        <v>500</v>
      </c>
      <c r="L35" s="12">
        <v>756</v>
      </c>
    </row>
    <row r="36" spans="1:14" x14ac:dyDescent="0.3">
      <c r="A36" t="s">
        <v>257</v>
      </c>
      <c r="B36" t="s">
        <v>258</v>
      </c>
      <c r="F36" s="47">
        <v>5000</v>
      </c>
    </row>
    <row r="37" spans="1:14" x14ac:dyDescent="0.3">
      <c r="D37" s="41" t="s">
        <v>184</v>
      </c>
      <c r="E37" s="26" t="s">
        <v>59</v>
      </c>
      <c r="F37" s="49">
        <f>SUM(F16:F36)</f>
        <v>308500</v>
      </c>
      <c r="G37" s="26"/>
      <c r="H37" s="27">
        <f>SUM(H16:H35)</f>
        <v>6500</v>
      </c>
      <c r="I37" s="27"/>
      <c r="J37" s="27">
        <f>SUM(J16:J35)</f>
        <v>6500</v>
      </c>
      <c r="L37" s="12">
        <f>SUM(L16:L36)</f>
        <v>4756</v>
      </c>
    </row>
    <row r="38" spans="1:14" ht="16.5" customHeight="1" x14ac:dyDescent="0.3"/>
    <row r="40" spans="1:14" ht="27" customHeight="1" x14ac:dyDescent="0.3">
      <c r="M40" s="60"/>
      <c r="N40" s="61"/>
    </row>
    <row r="41" spans="1:14" ht="18.600000000000001" thickBot="1" x14ac:dyDescent="0.4">
      <c r="A41" s="29"/>
      <c r="B41" s="29" t="s">
        <v>173</v>
      </c>
      <c r="C41" s="29"/>
      <c r="D41" s="43"/>
      <c r="E41" s="29"/>
      <c r="F41" s="52">
        <v>308500</v>
      </c>
      <c r="G41" s="29"/>
      <c r="H41" s="30" t="e">
        <f>#REF!+#REF!+#REF!+#REF!+#REF!+H37</f>
        <v>#REF!</v>
      </c>
      <c r="I41" s="29"/>
      <c r="J41" s="30" t="e">
        <f>#REF!+#REF!+#REF!+#REF!+J37+#REF!</f>
        <v>#REF!</v>
      </c>
      <c r="K41" s="31"/>
      <c r="L41" s="16"/>
      <c r="M41" s="15" t="e">
        <f>(H41-J41)/J41</f>
        <v>#REF!</v>
      </c>
    </row>
    <row r="42" spans="1:14" s="6" customFormat="1" ht="18" x14ac:dyDescent="0.35">
      <c r="A42" s="32"/>
      <c r="B42" s="32" t="s">
        <v>174</v>
      </c>
      <c r="C42" s="32"/>
      <c r="D42" s="44"/>
      <c r="E42" s="32"/>
      <c r="F42" s="53">
        <f>F11</f>
        <v>308500</v>
      </c>
      <c r="G42" s="32"/>
      <c r="H42" s="33">
        <f>H11</f>
        <v>5700</v>
      </c>
      <c r="I42" s="32"/>
      <c r="J42" s="33">
        <f>J11</f>
        <v>5500</v>
      </c>
      <c r="K42" s="32"/>
      <c r="L42" s="17"/>
      <c r="M42" s="11">
        <f>(J42-H42)/J42</f>
        <v>-3.6363636363636362E-2</v>
      </c>
    </row>
    <row r="43" spans="1:14" ht="15" thickBot="1" x14ac:dyDescent="0.35">
      <c r="A43" s="36"/>
      <c r="B43" s="36"/>
      <c r="C43" s="36"/>
      <c r="D43" s="45"/>
      <c r="E43" s="36"/>
      <c r="F43" s="54">
        <f>F41-F42</f>
        <v>0</v>
      </c>
      <c r="G43" s="36"/>
      <c r="H43" s="34" t="e">
        <f>H41-H42</f>
        <v>#REF!</v>
      </c>
      <c r="I43" s="36"/>
      <c r="J43" s="34">
        <v>79861</v>
      </c>
      <c r="K43" s="36"/>
      <c r="L43" s="16"/>
    </row>
    <row r="44" spans="1:14" ht="15" thickTop="1" x14ac:dyDescent="0.3">
      <c r="A44" s="3"/>
      <c r="B44" s="3"/>
      <c r="C44" s="3"/>
      <c r="D44" s="46"/>
      <c r="E44" s="3"/>
      <c r="F44" s="49">
        <f>SUM(F41)</f>
        <v>308500</v>
      </c>
      <c r="G44" s="3"/>
      <c r="H44" s="35" t="e">
        <f>H43+H42</f>
        <v>#REF!</v>
      </c>
      <c r="I44" s="37"/>
      <c r="J44" s="35">
        <f>J42+J43</f>
        <v>85361</v>
      </c>
      <c r="K44" s="37"/>
    </row>
    <row r="45" spans="1:14" x14ac:dyDescent="0.3">
      <c r="F45" s="2"/>
    </row>
    <row r="46" spans="1:14" x14ac:dyDescent="0.3">
      <c r="F46" s="2"/>
    </row>
    <row r="47" spans="1:14" x14ac:dyDescent="0.3">
      <c r="F47" s="2"/>
    </row>
    <row r="48" spans="1:14" x14ac:dyDescent="0.3">
      <c r="F48" s="2"/>
    </row>
    <row r="49" spans="1:8" x14ac:dyDescent="0.3">
      <c r="F49" s="2"/>
    </row>
    <row r="50" spans="1:8" x14ac:dyDescent="0.3">
      <c r="A50" s="3"/>
      <c r="F50" s="56"/>
      <c r="G50" s="56"/>
      <c r="H50" s="57">
        <v>320650</v>
      </c>
    </row>
    <row r="51" spans="1:8" x14ac:dyDescent="0.3">
      <c r="A51" s="3"/>
      <c r="F51" s="56"/>
      <c r="G51" s="56"/>
      <c r="H51" s="57"/>
    </row>
    <row r="52" spans="1:8" x14ac:dyDescent="0.3">
      <c r="A52" s="3"/>
      <c r="F52" s="56"/>
      <c r="G52" s="56"/>
      <c r="H52" s="57"/>
    </row>
    <row r="53" spans="1:8" x14ac:dyDescent="0.3">
      <c r="A53" s="3"/>
      <c r="F53" s="56"/>
      <c r="G53" s="56"/>
      <c r="H53" s="57"/>
    </row>
    <row r="54" spans="1:8" x14ac:dyDescent="0.3">
      <c r="A54" s="3"/>
      <c r="F54" s="56"/>
      <c r="G54" s="56"/>
      <c r="H54" s="57"/>
    </row>
    <row r="55" spans="1:8" x14ac:dyDescent="0.3">
      <c r="A55" s="3"/>
      <c r="F55" s="56"/>
      <c r="G55" s="56"/>
      <c r="H55" s="57"/>
    </row>
    <row r="56" spans="1:8" x14ac:dyDescent="0.3">
      <c r="A56" s="3"/>
      <c r="F56" s="56"/>
      <c r="G56" s="56"/>
      <c r="H56" s="57"/>
    </row>
    <row r="57" spans="1:8" x14ac:dyDescent="0.3">
      <c r="A57" s="3"/>
      <c r="F57" s="56"/>
      <c r="G57" s="56"/>
      <c r="H57" s="57">
        <v>62311</v>
      </c>
    </row>
    <row r="58" spans="1:8" x14ac:dyDescent="0.3">
      <c r="A58" s="3"/>
      <c r="F58" s="56"/>
      <c r="G58" s="56"/>
      <c r="H58" s="57"/>
    </row>
    <row r="59" spans="1:8" x14ac:dyDescent="0.3">
      <c r="A59" s="3"/>
      <c r="F59" s="56"/>
      <c r="G59" s="56"/>
      <c r="H59" s="57">
        <v>382961</v>
      </c>
    </row>
    <row r="60" spans="1:8" x14ac:dyDescent="0.3">
      <c r="F60" s="56"/>
      <c r="G60" s="56"/>
      <c r="H60" s="56"/>
    </row>
    <row r="61" spans="1:8" x14ac:dyDescent="0.3">
      <c r="F61" s="56"/>
      <c r="G61" s="56"/>
      <c r="H61" s="56"/>
    </row>
    <row r="62" spans="1:8" x14ac:dyDescent="0.3">
      <c r="F62" s="2"/>
    </row>
    <row r="63" spans="1:8" x14ac:dyDescent="0.3">
      <c r="F63" s="2"/>
    </row>
    <row r="64" spans="1:8" x14ac:dyDescent="0.3">
      <c r="F64" s="2"/>
    </row>
    <row r="65" spans="6:6" x14ac:dyDescent="0.3">
      <c r="F65" s="2"/>
    </row>
    <row r="66" spans="6:6" x14ac:dyDescent="0.3">
      <c r="F66" s="2"/>
    </row>
    <row r="67" spans="6:6" x14ac:dyDescent="0.3">
      <c r="F67" s="2"/>
    </row>
    <row r="68" spans="6:6" x14ac:dyDescent="0.3">
      <c r="F68" s="2"/>
    </row>
    <row r="69" spans="6:6" x14ac:dyDescent="0.3">
      <c r="F69" s="2"/>
    </row>
    <row r="70" spans="6:6" x14ac:dyDescent="0.3">
      <c r="F70" s="2"/>
    </row>
    <row r="71" spans="6:6" x14ac:dyDescent="0.3">
      <c r="F71" s="2"/>
    </row>
    <row r="72" spans="6:6" x14ac:dyDescent="0.3">
      <c r="F72" s="2"/>
    </row>
    <row r="73" spans="6:6" x14ac:dyDescent="0.3">
      <c r="F73" s="2"/>
    </row>
    <row r="74" spans="6:6" x14ac:dyDescent="0.3">
      <c r="F74" s="2"/>
    </row>
    <row r="75" spans="6:6" x14ac:dyDescent="0.3">
      <c r="F75" s="2"/>
    </row>
    <row r="76" spans="6:6" x14ac:dyDescent="0.3">
      <c r="F76" s="2"/>
    </row>
    <row r="77" spans="6:6" x14ac:dyDescent="0.3">
      <c r="F77" s="2"/>
    </row>
    <row r="78" spans="6:6" x14ac:dyDescent="0.3">
      <c r="F78" s="2"/>
    </row>
    <row r="79" spans="6:6" x14ac:dyDescent="0.3">
      <c r="F79" s="2"/>
    </row>
    <row r="80" spans="6:6" x14ac:dyDescent="0.3">
      <c r="F80" s="2"/>
    </row>
    <row r="81" spans="6:6" x14ac:dyDescent="0.3">
      <c r="F81" s="2"/>
    </row>
    <row r="82" spans="6:6" x14ac:dyDescent="0.3">
      <c r="F82" s="2"/>
    </row>
    <row r="83" spans="6:6" x14ac:dyDescent="0.3">
      <c r="F83" s="2"/>
    </row>
    <row r="84" spans="6:6" x14ac:dyDescent="0.3">
      <c r="F84" s="2"/>
    </row>
    <row r="85" spans="6:6" x14ac:dyDescent="0.3">
      <c r="F85" s="2"/>
    </row>
    <row r="86" spans="6:6" x14ac:dyDescent="0.3">
      <c r="F86" s="2"/>
    </row>
    <row r="87" spans="6:6" x14ac:dyDescent="0.3">
      <c r="F87" s="2"/>
    </row>
    <row r="88" spans="6:6" x14ac:dyDescent="0.3">
      <c r="F88" s="2"/>
    </row>
    <row r="89" spans="6:6" x14ac:dyDescent="0.3">
      <c r="F89" s="2"/>
    </row>
    <row r="90" spans="6:6" x14ac:dyDescent="0.3">
      <c r="F90" s="2"/>
    </row>
    <row r="91" spans="6:6" x14ac:dyDescent="0.3">
      <c r="F91" s="2"/>
    </row>
    <row r="92" spans="6:6" x14ac:dyDescent="0.3">
      <c r="F92" s="2"/>
    </row>
    <row r="93" spans="6:6" x14ac:dyDescent="0.3">
      <c r="F93" s="2"/>
    </row>
    <row r="94" spans="6:6" x14ac:dyDescent="0.3">
      <c r="F94" s="2"/>
    </row>
    <row r="95" spans="6:6" x14ac:dyDescent="0.3">
      <c r="F95" s="2"/>
    </row>
  </sheetData>
  <mergeCells count="1">
    <mergeCell ref="M40:N40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4"/>
  <sheetViews>
    <sheetView topLeftCell="A25" workbookViewId="0">
      <selection activeCell="I33" sqref="I33"/>
    </sheetView>
  </sheetViews>
  <sheetFormatPr defaultRowHeight="14.4" x14ac:dyDescent="0.3"/>
  <cols>
    <col min="1" max="1" width="11.109375" customWidth="1"/>
    <col min="4" max="4" width="9.109375" style="38"/>
    <col min="5" max="5" width="10.109375" customWidth="1"/>
    <col min="6" max="6" width="14.6640625" style="47" customWidth="1"/>
    <col min="7" max="7" width="2.6640625" customWidth="1"/>
    <col min="8" max="8" width="14.6640625" style="2" hidden="1" customWidth="1"/>
    <col min="9" max="9" width="6.5546875" customWidth="1"/>
    <col min="10" max="10" width="14.88671875" style="2" hidden="1" customWidth="1"/>
    <col min="11" max="11" width="4.6640625" customWidth="1"/>
    <col min="12" max="12" width="10.88671875" style="12" hidden="1" customWidth="1"/>
    <col min="13" max="13" width="9.109375" hidden="1" customWidth="1"/>
    <col min="14" max="14" width="9.109375" customWidth="1"/>
    <col min="15" max="15" width="0.33203125" customWidth="1"/>
    <col min="16" max="16" width="4" customWidth="1"/>
    <col min="17" max="17" width="1.44140625" bestFit="1" customWidth="1"/>
    <col min="18" max="18" width="1" customWidth="1"/>
    <col min="19" max="19" width="1.5546875" customWidth="1"/>
    <col min="20" max="20" width="1.6640625" customWidth="1"/>
  </cols>
  <sheetData>
    <row r="1" spans="1:17" ht="21" x14ac:dyDescent="0.4">
      <c r="C1" s="1" t="s">
        <v>3</v>
      </c>
    </row>
    <row r="2" spans="1:17" ht="21" x14ac:dyDescent="0.4">
      <c r="C2" s="1" t="s">
        <v>236</v>
      </c>
      <c r="I2">
        <v>2</v>
      </c>
    </row>
    <row r="3" spans="1:17" x14ac:dyDescent="0.3">
      <c r="L3" s="19" t="s">
        <v>183</v>
      </c>
    </row>
    <row r="4" spans="1:17" ht="18" x14ac:dyDescent="0.35">
      <c r="A4" s="3"/>
      <c r="B4" s="3"/>
      <c r="C4" s="6" t="s">
        <v>0</v>
      </c>
      <c r="D4" s="46"/>
      <c r="E4" s="3"/>
      <c r="F4" s="49" t="s">
        <v>178</v>
      </c>
      <c r="G4" s="3"/>
      <c r="H4" s="58" t="s">
        <v>178</v>
      </c>
      <c r="J4" s="7" t="s">
        <v>178</v>
      </c>
      <c r="L4" s="12" t="s">
        <v>177</v>
      </c>
    </row>
    <row r="5" spans="1:17" x14ac:dyDescent="0.3">
      <c r="A5" s="3" t="s">
        <v>1</v>
      </c>
      <c r="B5" s="3" t="s">
        <v>2</v>
      </c>
      <c r="C5" s="3"/>
      <c r="D5" s="46"/>
      <c r="E5" s="3"/>
      <c r="F5" s="49" t="s">
        <v>237</v>
      </c>
      <c r="G5" s="3"/>
      <c r="H5" s="58" t="s">
        <v>180</v>
      </c>
      <c r="J5" s="7" t="s">
        <v>13</v>
      </c>
      <c r="L5" s="12" t="s">
        <v>179</v>
      </c>
    </row>
    <row r="6" spans="1:17" x14ac:dyDescent="0.3">
      <c r="A6" t="s">
        <v>9</v>
      </c>
      <c r="B6" t="s">
        <v>10</v>
      </c>
      <c r="F6" s="47">
        <v>63000</v>
      </c>
      <c r="H6" s="2">
        <v>5500</v>
      </c>
      <c r="J6" s="2">
        <v>5500</v>
      </c>
      <c r="L6" s="13">
        <v>5989</v>
      </c>
      <c r="M6" s="8"/>
    </row>
    <row r="7" spans="1:17" x14ac:dyDescent="0.3">
      <c r="A7" t="s">
        <v>181</v>
      </c>
      <c r="B7" s="18" t="s">
        <v>182</v>
      </c>
      <c r="F7" s="47">
        <v>400</v>
      </c>
      <c r="H7" s="10">
        <v>200</v>
      </c>
      <c r="L7" s="13">
        <v>50</v>
      </c>
      <c r="M7" s="8"/>
    </row>
    <row r="8" spans="1:17" x14ac:dyDescent="0.3">
      <c r="A8" t="s">
        <v>209</v>
      </c>
      <c r="B8" s="18" t="s">
        <v>194</v>
      </c>
      <c r="F8" s="47">
        <v>5000</v>
      </c>
      <c r="H8" s="10"/>
      <c r="L8" s="13"/>
      <c r="M8" s="8"/>
    </row>
    <row r="9" spans="1:17" ht="14.25" customHeight="1" x14ac:dyDescent="0.3">
      <c r="A9" t="s">
        <v>11</v>
      </c>
      <c r="B9" t="s">
        <v>12</v>
      </c>
      <c r="F9" s="47">
        <v>6000</v>
      </c>
      <c r="H9" s="2">
        <v>3000</v>
      </c>
      <c r="J9" s="2">
        <v>3000</v>
      </c>
      <c r="L9" s="13">
        <v>2007</v>
      </c>
      <c r="Q9" t="s">
        <v>185</v>
      </c>
    </row>
    <row r="10" spans="1:17" ht="14.25" customHeight="1" x14ac:dyDescent="0.3">
      <c r="A10" t="s">
        <v>207</v>
      </c>
      <c r="B10" t="s">
        <v>208</v>
      </c>
      <c r="F10" s="47">
        <v>3200</v>
      </c>
      <c r="L10" s="13"/>
    </row>
    <row r="11" spans="1:17" ht="14.25" customHeight="1" x14ac:dyDescent="0.3">
      <c r="A11" s="25" t="s">
        <v>32</v>
      </c>
      <c r="B11" s="25" t="s">
        <v>193</v>
      </c>
      <c r="C11" s="25"/>
      <c r="D11" s="55"/>
      <c r="E11" s="25"/>
      <c r="F11" s="47">
        <v>55800</v>
      </c>
      <c r="L11" s="13"/>
    </row>
    <row r="12" spans="1:17" x14ac:dyDescent="0.3">
      <c r="A12" t="s">
        <v>239</v>
      </c>
      <c r="B12" t="s">
        <v>240</v>
      </c>
      <c r="F12" s="47">
        <v>8000</v>
      </c>
      <c r="H12" s="2">
        <v>7500</v>
      </c>
      <c r="J12" s="2">
        <v>5378</v>
      </c>
      <c r="L12" s="13">
        <v>7557</v>
      </c>
    </row>
    <row r="13" spans="1:17" x14ac:dyDescent="0.3">
      <c r="A13" t="s">
        <v>14</v>
      </c>
      <c r="B13" t="s">
        <v>15</v>
      </c>
      <c r="F13" s="47">
        <v>11000</v>
      </c>
      <c r="H13" s="2">
        <v>11700</v>
      </c>
      <c r="J13" s="2">
        <v>10000</v>
      </c>
    </row>
    <row r="14" spans="1:17" x14ac:dyDescent="0.3">
      <c r="A14" t="s">
        <v>16</v>
      </c>
      <c r="B14" t="s">
        <v>17</v>
      </c>
      <c r="H14" s="2">
        <v>600</v>
      </c>
      <c r="J14" s="2">
        <v>600</v>
      </c>
    </row>
    <row r="15" spans="1:17" ht="14.25" customHeight="1" x14ac:dyDescent="0.3">
      <c r="A15" t="s">
        <v>18</v>
      </c>
      <c r="B15" t="s">
        <v>19</v>
      </c>
      <c r="F15" s="47">
        <v>800</v>
      </c>
      <c r="H15" s="2">
        <v>800</v>
      </c>
      <c r="J15" s="2">
        <v>800</v>
      </c>
      <c r="L15" s="12">
        <v>793</v>
      </c>
    </row>
    <row r="16" spans="1:17" ht="14.25" customHeight="1" x14ac:dyDescent="0.3">
      <c r="A16" t="s">
        <v>210</v>
      </c>
      <c r="B16" t="s">
        <v>211</v>
      </c>
      <c r="F16" s="47">
        <v>11000</v>
      </c>
    </row>
    <row r="17" spans="1:12" x14ac:dyDescent="0.3">
      <c r="A17" t="s">
        <v>20</v>
      </c>
      <c r="B17" t="s">
        <v>21</v>
      </c>
      <c r="F17" s="47">
        <v>18000</v>
      </c>
      <c r="H17" s="2">
        <v>10000</v>
      </c>
      <c r="J17" s="2">
        <v>10000</v>
      </c>
      <c r="L17" s="12">
        <v>7925</v>
      </c>
    </row>
    <row r="18" spans="1:12" x14ac:dyDescent="0.3">
      <c r="A18" t="s">
        <v>4</v>
      </c>
      <c r="B18" t="s">
        <v>238</v>
      </c>
      <c r="F18" s="47">
        <v>100000</v>
      </c>
      <c r="H18" s="2">
        <v>105000</v>
      </c>
      <c r="J18" s="2">
        <v>115000</v>
      </c>
    </row>
    <row r="19" spans="1:12" x14ac:dyDescent="0.3">
      <c r="A19" t="s">
        <v>22</v>
      </c>
      <c r="B19" t="s">
        <v>23</v>
      </c>
      <c r="F19" s="47">
        <v>100000</v>
      </c>
      <c r="H19" s="2">
        <v>30000</v>
      </c>
      <c r="J19" s="2">
        <v>30000</v>
      </c>
      <c r="L19" s="12">
        <v>27711</v>
      </c>
    </row>
    <row r="20" spans="1:12" x14ac:dyDescent="0.3">
      <c r="A20" t="s">
        <v>24</v>
      </c>
      <c r="B20" t="s">
        <v>25</v>
      </c>
      <c r="F20" s="47">
        <v>25000</v>
      </c>
      <c r="H20" s="2">
        <v>15000</v>
      </c>
      <c r="J20" s="2">
        <v>15000</v>
      </c>
      <c r="L20" s="12">
        <v>7934</v>
      </c>
    </row>
    <row r="21" spans="1:12" x14ac:dyDescent="0.3">
      <c r="A21" t="s">
        <v>7</v>
      </c>
      <c r="B21" t="s">
        <v>8</v>
      </c>
      <c r="F21" s="47">
        <v>22000</v>
      </c>
      <c r="H21" s="2">
        <v>5000</v>
      </c>
      <c r="J21" s="2">
        <v>5000</v>
      </c>
      <c r="L21" s="12">
        <v>3880</v>
      </c>
    </row>
    <row r="22" spans="1:12" x14ac:dyDescent="0.3">
      <c r="A22" t="s">
        <v>26</v>
      </c>
      <c r="B22" t="s">
        <v>27</v>
      </c>
      <c r="F22" s="47">
        <v>15000</v>
      </c>
      <c r="H22" s="2">
        <v>5000</v>
      </c>
      <c r="J22" s="2">
        <v>5000</v>
      </c>
      <c r="L22" s="12">
        <v>3375</v>
      </c>
    </row>
    <row r="23" spans="1:12" x14ac:dyDescent="0.3">
      <c r="A23" t="s">
        <v>28</v>
      </c>
      <c r="B23" t="s">
        <v>29</v>
      </c>
      <c r="F23" s="47">
        <v>7000</v>
      </c>
      <c r="H23" s="2">
        <v>6000</v>
      </c>
      <c r="J23" s="2">
        <v>6200</v>
      </c>
      <c r="L23" s="12">
        <v>5348</v>
      </c>
    </row>
    <row r="24" spans="1:12" x14ac:dyDescent="0.3">
      <c r="A24" t="s">
        <v>5</v>
      </c>
      <c r="B24" t="s">
        <v>6</v>
      </c>
      <c r="F24" s="47">
        <v>30000</v>
      </c>
      <c r="H24" s="2">
        <v>15000</v>
      </c>
      <c r="J24" s="2">
        <v>15000</v>
      </c>
      <c r="L24" s="14">
        <v>4094</v>
      </c>
    </row>
    <row r="25" spans="1:12" x14ac:dyDescent="0.3">
      <c r="A25" t="s">
        <v>30</v>
      </c>
      <c r="B25" t="s">
        <v>31</v>
      </c>
      <c r="H25" s="2">
        <v>1000</v>
      </c>
      <c r="J25" s="2">
        <v>1000</v>
      </c>
      <c r="L25" s="12">
        <v>2882</v>
      </c>
    </row>
    <row r="26" spans="1:12" x14ac:dyDescent="0.3">
      <c r="A26" s="18" t="s">
        <v>212</v>
      </c>
      <c r="B26" s="18" t="s">
        <v>213</v>
      </c>
      <c r="C26" s="8"/>
      <c r="D26" s="39"/>
      <c r="E26" s="8"/>
      <c r="F26" s="50"/>
      <c r="G26" s="8"/>
      <c r="H26" s="9"/>
      <c r="I26" s="8"/>
      <c r="J26" s="9"/>
    </row>
    <row r="27" spans="1:12" x14ac:dyDescent="0.3">
      <c r="A27" s="18" t="s">
        <v>214</v>
      </c>
      <c r="B27" s="18" t="s">
        <v>215</v>
      </c>
      <c r="C27" s="8"/>
      <c r="D27" s="39"/>
      <c r="E27" s="8"/>
      <c r="F27" s="50">
        <v>2000</v>
      </c>
      <c r="G27" s="8"/>
      <c r="H27" s="9"/>
      <c r="I27" s="8"/>
      <c r="J27" s="9"/>
    </row>
    <row r="29" spans="1:12" x14ac:dyDescent="0.3">
      <c r="A29" s="20"/>
      <c r="B29" s="24" t="s">
        <v>59</v>
      </c>
      <c r="C29" s="21"/>
      <c r="D29" s="40"/>
      <c r="E29" s="21"/>
      <c r="F29" s="48">
        <f>SUM(F6:F28)</f>
        <v>483200</v>
      </c>
      <c r="G29" s="21"/>
      <c r="H29" s="22">
        <f>SUM(H6:H28)</f>
        <v>221300</v>
      </c>
      <c r="I29" s="21"/>
      <c r="J29" s="22">
        <f>SUM(J6:J28)</f>
        <v>227478</v>
      </c>
      <c r="K29" s="23"/>
    </row>
    <row r="32" spans="1:12" x14ac:dyDescent="0.3">
      <c r="C32" t="s">
        <v>33</v>
      </c>
    </row>
    <row r="33" spans="1:12" x14ac:dyDescent="0.3">
      <c r="B33" s="3" t="s">
        <v>34</v>
      </c>
    </row>
    <row r="34" spans="1:12" x14ac:dyDescent="0.3">
      <c r="A34" t="s">
        <v>35</v>
      </c>
      <c r="B34" t="s">
        <v>36</v>
      </c>
      <c r="F34" s="47">
        <v>12000</v>
      </c>
      <c r="H34" s="2">
        <v>6000</v>
      </c>
      <c r="J34" s="2">
        <v>6000</v>
      </c>
      <c r="L34" s="12">
        <v>4000</v>
      </c>
    </row>
    <row r="35" spans="1:12" x14ac:dyDescent="0.3">
      <c r="A35" t="s">
        <v>218</v>
      </c>
      <c r="B35" t="s">
        <v>219</v>
      </c>
      <c r="F35" s="47">
        <v>5600</v>
      </c>
    </row>
    <row r="36" spans="1:12" x14ac:dyDescent="0.3">
      <c r="A36" t="s">
        <v>220</v>
      </c>
      <c r="B36" t="s">
        <v>221</v>
      </c>
      <c r="F36" s="47">
        <v>1800</v>
      </c>
    </row>
    <row r="37" spans="1:12" x14ac:dyDescent="0.3">
      <c r="A37" t="s">
        <v>37</v>
      </c>
      <c r="B37" t="s">
        <v>241</v>
      </c>
      <c r="F37" s="47">
        <v>3000</v>
      </c>
      <c r="H37" s="2">
        <v>500</v>
      </c>
      <c r="J37" s="2">
        <v>500</v>
      </c>
      <c r="L37" s="12">
        <v>756</v>
      </c>
    </row>
    <row r="38" spans="1:12" x14ac:dyDescent="0.3">
      <c r="A38" t="s">
        <v>195</v>
      </c>
      <c r="B38" t="s">
        <v>196</v>
      </c>
      <c r="F38" s="47">
        <v>9600</v>
      </c>
    </row>
    <row r="39" spans="1:12" x14ac:dyDescent="0.3">
      <c r="D39" s="41" t="s">
        <v>184</v>
      </c>
      <c r="E39" s="26" t="s">
        <v>59</v>
      </c>
      <c r="F39" s="49">
        <f>SUM(F34:F38)</f>
        <v>32000</v>
      </c>
      <c r="G39" s="26"/>
      <c r="H39" s="27">
        <f>SUM(H34:H37)</f>
        <v>6500</v>
      </c>
      <c r="I39" s="27"/>
      <c r="J39" s="27">
        <f>SUM(J34:J37)</f>
        <v>6500</v>
      </c>
      <c r="L39" s="12">
        <f>SUM(L34:L38)</f>
        <v>4756</v>
      </c>
    </row>
    <row r="40" spans="1:12" x14ac:dyDescent="0.3">
      <c r="B40" s="3" t="s">
        <v>38</v>
      </c>
    </row>
    <row r="41" spans="1:12" x14ac:dyDescent="0.3">
      <c r="A41" t="s">
        <v>39</v>
      </c>
      <c r="B41" t="s">
        <v>40</v>
      </c>
      <c r="F41" s="47">
        <v>7000</v>
      </c>
      <c r="H41" s="2">
        <v>6600</v>
      </c>
      <c r="J41" s="2">
        <v>6400</v>
      </c>
      <c r="L41" s="12">
        <v>3939</v>
      </c>
    </row>
    <row r="42" spans="1:12" x14ac:dyDescent="0.3">
      <c r="A42" t="s">
        <v>41</v>
      </c>
      <c r="B42" t="s">
        <v>42</v>
      </c>
      <c r="F42" s="47">
        <v>17414.93</v>
      </c>
      <c r="H42" s="2">
        <v>10300</v>
      </c>
      <c r="J42" s="2">
        <v>9990</v>
      </c>
      <c r="L42" s="12">
        <v>7516</v>
      </c>
    </row>
    <row r="43" spans="1:12" x14ac:dyDescent="0.3">
      <c r="A43" t="s">
        <v>224</v>
      </c>
      <c r="B43" t="s">
        <v>69</v>
      </c>
      <c r="F43" s="47">
        <v>2500</v>
      </c>
    </row>
    <row r="44" spans="1:12" x14ac:dyDescent="0.3">
      <c r="A44" t="s">
        <v>222</v>
      </c>
      <c r="B44" t="s">
        <v>223</v>
      </c>
      <c r="F44" s="47">
        <v>7800</v>
      </c>
    </row>
    <row r="45" spans="1:12" x14ac:dyDescent="0.3">
      <c r="A45" t="s">
        <v>43</v>
      </c>
      <c r="B45" t="s">
        <v>44</v>
      </c>
      <c r="F45" s="47">
        <v>1110</v>
      </c>
      <c r="H45" s="2">
        <v>600</v>
      </c>
      <c r="J45" s="2">
        <v>600</v>
      </c>
      <c r="L45" s="12">
        <v>576</v>
      </c>
    </row>
    <row r="46" spans="1:12" x14ac:dyDescent="0.3">
      <c r="A46" t="s">
        <v>45</v>
      </c>
      <c r="B46" t="s">
        <v>46</v>
      </c>
      <c r="F46" s="47">
        <v>2000</v>
      </c>
      <c r="H46" s="2">
        <v>1800</v>
      </c>
      <c r="J46" s="2">
        <v>3500</v>
      </c>
      <c r="L46" s="12">
        <v>1443</v>
      </c>
    </row>
    <row r="47" spans="1:12" x14ac:dyDescent="0.3">
      <c r="A47" t="s">
        <v>47</v>
      </c>
      <c r="B47" t="s">
        <v>48</v>
      </c>
      <c r="F47" s="47">
        <v>400</v>
      </c>
      <c r="H47" s="2">
        <v>2000</v>
      </c>
      <c r="J47" s="2">
        <v>1500</v>
      </c>
      <c r="L47" s="14">
        <v>3449</v>
      </c>
    </row>
    <row r="48" spans="1:12" x14ac:dyDescent="0.3">
      <c r="A48" t="s">
        <v>49</v>
      </c>
      <c r="B48" t="s">
        <v>50</v>
      </c>
      <c r="F48" s="47">
        <v>1000</v>
      </c>
      <c r="H48" s="2">
        <v>250</v>
      </c>
      <c r="J48" s="2">
        <v>250</v>
      </c>
      <c r="L48" s="12">
        <v>125</v>
      </c>
    </row>
    <row r="49" spans="1:13" x14ac:dyDescent="0.3">
      <c r="A49" t="s">
        <v>51</v>
      </c>
      <c r="B49" t="s">
        <v>52</v>
      </c>
      <c r="F49" s="47">
        <v>500</v>
      </c>
      <c r="H49" s="2">
        <v>1000</v>
      </c>
      <c r="J49" s="2">
        <v>1000</v>
      </c>
      <c r="L49" s="12">
        <v>547</v>
      </c>
    </row>
    <row r="50" spans="1:13" x14ac:dyDescent="0.3">
      <c r="A50" t="s">
        <v>53</v>
      </c>
      <c r="B50" t="s">
        <v>54</v>
      </c>
      <c r="F50" s="47">
        <v>200</v>
      </c>
      <c r="H50" s="2">
        <v>150</v>
      </c>
      <c r="J50" s="2">
        <v>150</v>
      </c>
      <c r="L50" s="12">
        <v>133</v>
      </c>
    </row>
    <row r="51" spans="1:13" x14ac:dyDescent="0.3">
      <c r="A51" t="s">
        <v>55</v>
      </c>
      <c r="B51" t="s">
        <v>56</v>
      </c>
      <c r="F51" s="47">
        <v>1200</v>
      </c>
      <c r="H51" s="2">
        <v>850</v>
      </c>
      <c r="J51" s="2">
        <v>850</v>
      </c>
      <c r="L51" s="12">
        <v>539</v>
      </c>
    </row>
    <row r="52" spans="1:13" x14ac:dyDescent="0.3">
      <c r="A52" t="s">
        <v>57</v>
      </c>
      <c r="B52" t="s">
        <v>58</v>
      </c>
      <c r="H52" s="2">
        <v>300</v>
      </c>
      <c r="J52" s="2">
        <v>300</v>
      </c>
      <c r="L52" s="12">
        <v>294</v>
      </c>
    </row>
    <row r="54" spans="1:13" x14ac:dyDescent="0.3">
      <c r="D54" s="41" t="s">
        <v>184</v>
      </c>
      <c r="E54" s="26" t="s">
        <v>59</v>
      </c>
      <c r="F54" s="49">
        <f>SUM(F41:F53)</f>
        <v>41124.93</v>
      </c>
      <c r="G54" s="26"/>
      <c r="H54" s="27">
        <f>SUM(H41:H53)</f>
        <v>23850</v>
      </c>
      <c r="I54" s="26"/>
      <c r="J54" s="27">
        <f>SUM(J41:J53)</f>
        <v>24540</v>
      </c>
      <c r="L54" s="12">
        <f>SUM(L41:L53)</f>
        <v>18561</v>
      </c>
      <c r="M54" s="11">
        <f>L54/J54</f>
        <v>0.75635696821515896</v>
      </c>
    </row>
    <row r="56" spans="1:13" x14ac:dyDescent="0.3">
      <c r="B56" s="3" t="s">
        <v>60</v>
      </c>
    </row>
    <row r="57" spans="1:13" x14ac:dyDescent="0.3">
      <c r="A57" t="s">
        <v>61</v>
      </c>
      <c r="B57" t="s">
        <v>62</v>
      </c>
      <c r="F57" s="47">
        <v>33655.67</v>
      </c>
      <c r="H57" s="2">
        <v>24720</v>
      </c>
      <c r="J57" s="2">
        <v>24000</v>
      </c>
      <c r="L57" s="12">
        <v>17539</v>
      </c>
    </row>
    <row r="58" spans="1:13" x14ac:dyDescent="0.3">
      <c r="A58" t="s">
        <v>232</v>
      </c>
      <c r="B58" t="s">
        <v>197</v>
      </c>
      <c r="F58" s="47">
        <v>14718.4</v>
      </c>
      <c r="H58" s="2">
        <v>1500</v>
      </c>
      <c r="J58" s="2">
        <v>1500</v>
      </c>
      <c r="L58" s="12">
        <v>335</v>
      </c>
    </row>
    <row r="59" spans="1:13" x14ac:dyDescent="0.3">
      <c r="A59" t="s">
        <v>64</v>
      </c>
      <c r="B59" t="s">
        <v>65</v>
      </c>
      <c r="F59" s="47">
        <v>14000</v>
      </c>
      <c r="H59" s="2">
        <v>7020</v>
      </c>
      <c r="J59" s="2">
        <v>3500</v>
      </c>
      <c r="L59" s="14">
        <v>5740</v>
      </c>
    </row>
    <row r="60" spans="1:13" x14ac:dyDescent="0.3">
      <c r="A60" t="s">
        <v>66</v>
      </c>
      <c r="B60" t="s">
        <v>44</v>
      </c>
      <c r="F60" s="47">
        <v>4000</v>
      </c>
      <c r="H60" s="2">
        <v>1600</v>
      </c>
      <c r="J60" s="2">
        <v>1600</v>
      </c>
      <c r="L60" s="12">
        <v>1359</v>
      </c>
    </row>
    <row r="61" spans="1:13" x14ac:dyDescent="0.3">
      <c r="A61" t="s">
        <v>67</v>
      </c>
      <c r="B61" t="s">
        <v>69</v>
      </c>
      <c r="F61" s="47">
        <v>5600</v>
      </c>
      <c r="H61" s="2">
        <v>0</v>
      </c>
      <c r="J61" s="2">
        <v>0</v>
      </c>
      <c r="L61" s="12">
        <v>0</v>
      </c>
    </row>
    <row r="62" spans="1:13" s="18" customFormat="1" x14ac:dyDescent="0.3">
      <c r="A62" s="18" t="s">
        <v>175</v>
      </c>
      <c r="B62" s="18" t="s">
        <v>176</v>
      </c>
      <c r="D62" s="42"/>
      <c r="F62" s="50">
        <v>1600</v>
      </c>
      <c r="H62" s="10">
        <v>6000</v>
      </c>
      <c r="J62" s="10">
        <v>0</v>
      </c>
      <c r="L62" s="13">
        <v>5000</v>
      </c>
    </row>
    <row r="63" spans="1:13" x14ac:dyDescent="0.3">
      <c r="A63" t="s">
        <v>68</v>
      </c>
      <c r="B63" t="s">
        <v>70</v>
      </c>
      <c r="F63" s="47">
        <v>1200</v>
      </c>
      <c r="H63" s="2">
        <v>2500</v>
      </c>
      <c r="J63" s="2">
        <v>2500</v>
      </c>
      <c r="L63" s="12">
        <v>2689</v>
      </c>
    </row>
    <row r="64" spans="1:13" x14ac:dyDescent="0.3">
      <c r="A64" t="s">
        <v>71</v>
      </c>
      <c r="B64" t="s">
        <v>72</v>
      </c>
      <c r="F64" s="47">
        <v>2000</v>
      </c>
      <c r="H64" s="2">
        <v>500</v>
      </c>
      <c r="J64" s="2">
        <v>500</v>
      </c>
      <c r="L64" s="12">
        <v>129</v>
      </c>
    </row>
    <row r="65" spans="1:12" x14ac:dyDescent="0.3">
      <c r="A65" t="s">
        <v>73</v>
      </c>
      <c r="B65" t="s">
        <v>74</v>
      </c>
      <c r="F65" s="47">
        <v>15000</v>
      </c>
      <c r="H65" s="2">
        <v>12000</v>
      </c>
      <c r="I65" s="4"/>
      <c r="J65" s="2">
        <v>13100</v>
      </c>
      <c r="L65" s="12">
        <v>11888</v>
      </c>
    </row>
    <row r="66" spans="1:12" x14ac:dyDescent="0.3">
      <c r="A66" t="s">
        <v>75</v>
      </c>
      <c r="B66" t="s">
        <v>190</v>
      </c>
      <c r="F66" s="47">
        <v>12000</v>
      </c>
      <c r="H66" s="2">
        <v>1500</v>
      </c>
      <c r="J66" s="2">
        <v>1500</v>
      </c>
      <c r="L66" s="12">
        <v>1837</v>
      </c>
    </row>
    <row r="67" spans="1:12" x14ac:dyDescent="0.3">
      <c r="A67" t="s">
        <v>76</v>
      </c>
      <c r="B67" t="s">
        <v>77</v>
      </c>
      <c r="F67" s="47">
        <v>21000</v>
      </c>
      <c r="H67" s="2">
        <v>30030</v>
      </c>
      <c r="J67" s="2">
        <v>29155</v>
      </c>
      <c r="L67" s="12">
        <v>22208</v>
      </c>
    </row>
    <row r="68" spans="1:12" x14ac:dyDescent="0.3">
      <c r="A68" t="s">
        <v>78</v>
      </c>
      <c r="B68" t="s">
        <v>79</v>
      </c>
      <c r="F68" s="47">
        <v>9000</v>
      </c>
      <c r="H68" s="2">
        <v>6600</v>
      </c>
      <c r="J68" s="2">
        <v>6600</v>
      </c>
      <c r="L68" s="14">
        <v>6698</v>
      </c>
    </row>
    <row r="69" spans="1:12" x14ac:dyDescent="0.3">
      <c r="A69" t="s">
        <v>80</v>
      </c>
      <c r="B69" t="s">
        <v>81</v>
      </c>
      <c r="F69" s="47">
        <v>2000</v>
      </c>
      <c r="H69" s="2">
        <v>1000</v>
      </c>
      <c r="J69" s="2">
        <v>1000</v>
      </c>
      <c r="L69" s="12">
        <v>727</v>
      </c>
    </row>
    <row r="70" spans="1:12" x14ac:dyDescent="0.3">
      <c r="A70" t="s">
        <v>82</v>
      </c>
      <c r="B70" t="s">
        <v>83</v>
      </c>
      <c r="F70" s="47">
        <v>500</v>
      </c>
      <c r="H70" s="2">
        <v>1000</v>
      </c>
      <c r="J70" s="2">
        <v>1000</v>
      </c>
      <c r="L70" s="14">
        <v>1239</v>
      </c>
    </row>
    <row r="71" spans="1:12" x14ac:dyDescent="0.3">
      <c r="A71" t="s">
        <v>84</v>
      </c>
      <c r="B71" t="s">
        <v>85</v>
      </c>
      <c r="F71" s="47">
        <v>3000</v>
      </c>
      <c r="H71" s="2">
        <v>1500</v>
      </c>
      <c r="J71" s="2">
        <v>1500</v>
      </c>
      <c r="L71" s="12">
        <v>1494</v>
      </c>
    </row>
    <row r="72" spans="1:12" x14ac:dyDescent="0.3">
      <c r="A72" t="s">
        <v>201</v>
      </c>
      <c r="B72" t="s">
        <v>202</v>
      </c>
      <c r="F72" s="47">
        <v>8000</v>
      </c>
    </row>
    <row r="73" spans="1:12" x14ac:dyDescent="0.3">
      <c r="A73" t="s">
        <v>86</v>
      </c>
      <c r="B73" t="s">
        <v>233</v>
      </c>
      <c r="F73" s="47">
        <v>30000</v>
      </c>
      <c r="H73" s="2">
        <v>15000</v>
      </c>
      <c r="J73" s="2">
        <v>15000</v>
      </c>
      <c r="L73" s="12">
        <v>8845</v>
      </c>
    </row>
    <row r="74" spans="1:12" x14ac:dyDescent="0.3">
      <c r="A74" t="s">
        <v>87</v>
      </c>
      <c r="B74" t="s">
        <v>88</v>
      </c>
      <c r="F74" s="47">
        <v>300</v>
      </c>
      <c r="H74" s="2">
        <v>300</v>
      </c>
      <c r="J74" s="2">
        <v>300</v>
      </c>
      <c r="L74" s="12">
        <v>72</v>
      </c>
    </row>
    <row r="75" spans="1:12" x14ac:dyDescent="0.3">
      <c r="A75" t="s">
        <v>89</v>
      </c>
      <c r="B75" t="s">
        <v>90</v>
      </c>
      <c r="F75" s="47">
        <v>22000</v>
      </c>
      <c r="H75" s="2">
        <v>12500</v>
      </c>
      <c r="J75" s="2">
        <v>15500</v>
      </c>
      <c r="L75" s="12">
        <v>147</v>
      </c>
    </row>
    <row r="76" spans="1:12" x14ac:dyDescent="0.3">
      <c r="A76" t="s">
        <v>199</v>
      </c>
      <c r="B76" t="s">
        <v>200</v>
      </c>
      <c r="F76" s="47">
        <v>7700</v>
      </c>
      <c r="H76" s="2">
        <v>3900</v>
      </c>
      <c r="J76" s="2">
        <v>3900</v>
      </c>
      <c r="L76" s="12">
        <v>2925</v>
      </c>
    </row>
    <row r="77" spans="1:12" x14ac:dyDescent="0.3">
      <c r="A77" t="s">
        <v>91</v>
      </c>
      <c r="B77" t="s">
        <v>92</v>
      </c>
      <c r="F77" s="47">
        <v>6000</v>
      </c>
      <c r="H77" s="2">
        <v>3500</v>
      </c>
      <c r="J77" s="2">
        <v>3500</v>
      </c>
      <c r="L77" s="12">
        <v>2324</v>
      </c>
    </row>
    <row r="78" spans="1:12" x14ac:dyDescent="0.3">
      <c r="A78" t="s">
        <v>93</v>
      </c>
      <c r="B78" t="s">
        <v>94</v>
      </c>
      <c r="F78" s="47">
        <v>500</v>
      </c>
      <c r="H78" s="2">
        <v>500</v>
      </c>
      <c r="J78" s="2">
        <v>500</v>
      </c>
      <c r="L78" s="12">
        <v>97</v>
      </c>
    </row>
    <row r="79" spans="1:12" x14ac:dyDescent="0.3">
      <c r="A79" t="s">
        <v>95</v>
      </c>
      <c r="B79" t="s">
        <v>96</v>
      </c>
      <c r="F79" s="47">
        <v>350</v>
      </c>
      <c r="H79" s="2">
        <v>600</v>
      </c>
      <c r="J79" s="2">
        <v>600</v>
      </c>
      <c r="L79" s="12">
        <v>459</v>
      </c>
    </row>
    <row r="80" spans="1:12" x14ac:dyDescent="0.3">
      <c r="A80" t="s">
        <v>216</v>
      </c>
      <c r="B80" t="s">
        <v>217</v>
      </c>
      <c r="F80" s="47">
        <v>1200</v>
      </c>
    </row>
    <row r="81" spans="1:13" x14ac:dyDescent="0.3">
      <c r="A81" t="s">
        <v>97</v>
      </c>
      <c r="B81" t="s">
        <v>52</v>
      </c>
      <c r="F81" s="47">
        <v>4500</v>
      </c>
      <c r="H81" s="2">
        <v>1500</v>
      </c>
      <c r="J81" s="2">
        <v>1500</v>
      </c>
      <c r="L81" s="12">
        <v>1625</v>
      </c>
    </row>
    <row r="82" spans="1:13" x14ac:dyDescent="0.3">
      <c r="A82" t="s">
        <v>98</v>
      </c>
      <c r="B82" t="s">
        <v>54</v>
      </c>
      <c r="F82" s="47">
        <v>400</v>
      </c>
      <c r="H82" s="2">
        <v>400</v>
      </c>
      <c r="J82" s="2">
        <v>400</v>
      </c>
      <c r="L82" s="12">
        <v>143</v>
      </c>
    </row>
    <row r="83" spans="1:13" x14ac:dyDescent="0.3">
      <c r="A83" t="s">
        <v>99</v>
      </c>
      <c r="B83" t="s">
        <v>56</v>
      </c>
      <c r="F83" s="47">
        <v>900</v>
      </c>
      <c r="H83" s="2">
        <v>850</v>
      </c>
      <c r="J83" s="2">
        <v>850</v>
      </c>
      <c r="L83" s="12">
        <v>539</v>
      </c>
    </row>
    <row r="84" spans="1:13" x14ac:dyDescent="0.3">
      <c r="A84" t="s">
        <v>63</v>
      </c>
      <c r="B84" t="s">
        <v>227</v>
      </c>
      <c r="F84" s="47">
        <v>500</v>
      </c>
    </row>
    <row r="85" spans="1:13" x14ac:dyDescent="0.3">
      <c r="A85" t="s">
        <v>230</v>
      </c>
      <c r="B85" t="s">
        <v>231</v>
      </c>
      <c r="F85" s="47">
        <v>1000</v>
      </c>
    </row>
    <row r="86" spans="1:13" x14ac:dyDescent="0.3">
      <c r="A86" t="s">
        <v>203</v>
      </c>
      <c r="B86" t="s">
        <v>204</v>
      </c>
      <c r="F86" s="47">
        <v>1500</v>
      </c>
    </row>
    <row r="87" spans="1:13" x14ac:dyDescent="0.3">
      <c r="A87" t="s">
        <v>225</v>
      </c>
      <c r="B87" t="s">
        <v>226</v>
      </c>
      <c r="F87" s="47">
        <v>7000</v>
      </c>
    </row>
    <row r="88" spans="1:13" x14ac:dyDescent="0.3">
      <c r="A88" t="s">
        <v>100</v>
      </c>
      <c r="B88" t="s">
        <v>101</v>
      </c>
      <c r="H88" s="2">
        <v>6000</v>
      </c>
      <c r="J88" s="2">
        <v>6000</v>
      </c>
      <c r="L88" s="12">
        <v>5372</v>
      </c>
    </row>
    <row r="89" spans="1:13" x14ac:dyDescent="0.3">
      <c r="A89" t="s">
        <v>102</v>
      </c>
      <c r="B89" t="s">
        <v>103</v>
      </c>
      <c r="F89" s="47">
        <v>20000</v>
      </c>
      <c r="H89" s="2">
        <v>15000</v>
      </c>
      <c r="J89" s="2">
        <v>15000</v>
      </c>
      <c r="L89" s="12">
        <v>12794</v>
      </c>
    </row>
    <row r="90" spans="1:13" x14ac:dyDescent="0.3">
      <c r="A90" t="s">
        <v>234</v>
      </c>
      <c r="B90" t="s">
        <v>235</v>
      </c>
    </row>
    <row r="91" spans="1:13" x14ac:dyDescent="0.3">
      <c r="A91" t="s">
        <v>188</v>
      </c>
      <c r="B91" t="s">
        <v>104</v>
      </c>
      <c r="F91" s="47">
        <v>1500</v>
      </c>
      <c r="H91" s="2">
        <v>500</v>
      </c>
      <c r="J91" s="2">
        <v>1200</v>
      </c>
      <c r="L91" s="12">
        <v>302</v>
      </c>
    </row>
    <row r="92" spans="1:13" x14ac:dyDescent="0.3">
      <c r="A92" s="25" t="s">
        <v>205</v>
      </c>
      <c r="B92" s="25" t="s">
        <v>206</v>
      </c>
      <c r="C92" s="25"/>
      <c r="D92" s="55"/>
      <c r="E92" s="25"/>
      <c r="F92" s="47">
        <v>47811</v>
      </c>
    </row>
    <row r="93" spans="1:13" x14ac:dyDescent="0.3">
      <c r="A93" t="s">
        <v>105</v>
      </c>
      <c r="B93" t="s">
        <v>106</v>
      </c>
      <c r="F93" s="47">
        <v>100</v>
      </c>
      <c r="H93" s="2">
        <v>0</v>
      </c>
      <c r="J93" s="2">
        <v>0</v>
      </c>
      <c r="L93" s="14"/>
    </row>
    <row r="94" spans="1:13" x14ac:dyDescent="0.3">
      <c r="D94" s="41" t="s">
        <v>184</v>
      </c>
      <c r="E94" s="26" t="s">
        <v>59</v>
      </c>
      <c r="F94" s="49">
        <f>SUM(F57:F93)</f>
        <v>300535.07</v>
      </c>
      <c r="G94" s="26"/>
      <c r="H94" s="27">
        <f>SUM(H57:H93)</f>
        <v>158020</v>
      </c>
      <c r="I94" s="26"/>
      <c r="J94" s="27">
        <f>SUM(J57:J93)</f>
        <v>151705</v>
      </c>
      <c r="L94" s="12">
        <f>SUM(L57:L93)</f>
        <v>114526</v>
      </c>
      <c r="M94" s="11">
        <f>L94/J94</f>
        <v>0.75492567812530897</v>
      </c>
    </row>
    <row r="96" spans="1:13" x14ac:dyDescent="0.3">
      <c r="B96" s="3" t="s">
        <v>107</v>
      </c>
    </row>
    <row r="97" spans="1:12" x14ac:dyDescent="0.3">
      <c r="A97" t="s">
        <v>108</v>
      </c>
      <c r="B97" t="s">
        <v>133</v>
      </c>
      <c r="F97" s="47">
        <v>45340</v>
      </c>
      <c r="H97" s="2">
        <v>62800</v>
      </c>
      <c r="J97" s="2">
        <v>61800</v>
      </c>
      <c r="L97" s="12">
        <v>35970</v>
      </c>
    </row>
    <row r="98" spans="1:12" x14ac:dyDescent="0.3">
      <c r="A98" t="s">
        <v>109</v>
      </c>
      <c r="B98" t="s">
        <v>136</v>
      </c>
      <c r="H98" s="2">
        <v>26200</v>
      </c>
      <c r="J98" s="2">
        <v>25500</v>
      </c>
      <c r="L98" s="12">
        <v>17645</v>
      </c>
    </row>
    <row r="99" spans="1:12" x14ac:dyDescent="0.3">
      <c r="A99" t="s">
        <v>110</v>
      </c>
      <c r="B99" t="s">
        <v>134</v>
      </c>
      <c r="F99" s="47">
        <v>0</v>
      </c>
      <c r="H99" s="2">
        <v>0</v>
      </c>
      <c r="J99" s="2">
        <v>0</v>
      </c>
    </row>
    <row r="100" spans="1:12" x14ac:dyDescent="0.3">
      <c r="A100" t="s">
        <v>111</v>
      </c>
      <c r="B100" t="s">
        <v>135</v>
      </c>
      <c r="F100" s="47">
        <v>6000</v>
      </c>
      <c r="H100" s="2">
        <v>4000</v>
      </c>
      <c r="J100" s="2">
        <v>7000</v>
      </c>
      <c r="L100" s="12">
        <v>10115</v>
      </c>
    </row>
    <row r="101" spans="1:12" x14ac:dyDescent="0.3">
      <c r="A101" t="s">
        <v>112</v>
      </c>
      <c r="B101" t="s">
        <v>138</v>
      </c>
      <c r="H101" s="2">
        <v>4000</v>
      </c>
      <c r="J101" s="2">
        <v>5300</v>
      </c>
      <c r="L101" s="12">
        <v>2256</v>
      </c>
    </row>
    <row r="102" spans="1:12" x14ac:dyDescent="0.3">
      <c r="A102" t="s">
        <v>113</v>
      </c>
      <c r="B102" t="s">
        <v>44</v>
      </c>
      <c r="F102" s="47">
        <v>3000</v>
      </c>
      <c r="H102" s="2">
        <v>2000</v>
      </c>
      <c r="J102" s="2">
        <v>3500</v>
      </c>
      <c r="L102" s="12">
        <v>3051</v>
      </c>
    </row>
    <row r="103" spans="1:12" x14ac:dyDescent="0.3">
      <c r="A103" t="s">
        <v>114</v>
      </c>
      <c r="B103" t="s">
        <v>137</v>
      </c>
      <c r="H103" s="2">
        <v>1500</v>
      </c>
      <c r="J103" s="2">
        <v>1500</v>
      </c>
      <c r="L103" s="12">
        <v>1037</v>
      </c>
    </row>
    <row r="104" spans="1:12" x14ac:dyDescent="0.3">
      <c r="A104" t="s">
        <v>115</v>
      </c>
      <c r="B104" t="s">
        <v>139</v>
      </c>
      <c r="F104" s="47">
        <v>6700</v>
      </c>
      <c r="H104" s="2">
        <v>6000</v>
      </c>
      <c r="J104" s="2">
        <v>5000</v>
      </c>
      <c r="L104" s="12">
        <v>8319</v>
      </c>
    </row>
    <row r="105" spans="1:12" x14ac:dyDescent="0.3">
      <c r="A105" t="s">
        <v>116</v>
      </c>
      <c r="B105" t="s">
        <v>140</v>
      </c>
      <c r="H105" s="2">
        <v>3000</v>
      </c>
      <c r="J105" s="2">
        <v>2500</v>
      </c>
      <c r="L105" s="12">
        <v>2292</v>
      </c>
    </row>
    <row r="106" spans="1:12" x14ac:dyDescent="0.3">
      <c r="A106" t="s">
        <v>117</v>
      </c>
      <c r="B106" t="s">
        <v>141</v>
      </c>
    </row>
    <row r="107" spans="1:12" x14ac:dyDescent="0.3">
      <c r="A107" t="s">
        <v>118</v>
      </c>
      <c r="B107" t="s">
        <v>142</v>
      </c>
      <c r="F107" s="47">
        <v>1500</v>
      </c>
      <c r="H107" s="2">
        <v>3000</v>
      </c>
      <c r="J107" s="2">
        <v>2000</v>
      </c>
      <c r="L107" s="14">
        <v>2669</v>
      </c>
    </row>
    <row r="108" spans="1:12" x14ac:dyDescent="0.3">
      <c r="A108" t="s">
        <v>119</v>
      </c>
      <c r="B108" t="s">
        <v>143</v>
      </c>
      <c r="F108" s="47">
        <v>1200</v>
      </c>
      <c r="H108" s="2">
        <v>1200</v>
      </c>
      <c r="J108" s="2">
        <v>1000</v>
      </c>
      <c r="L108" s="14">
        <v>1326</v>
      </c>
    </row>
    <row r="109" spans="1:12" x14ac:dyDescent="0.3">
      <c r="A109" t="s">
        <v>120</v>
      </c>
      <c r="B109" t="s">
        <v>191</v>
      </c>
      <c r="L109" s="12">
        <v>60</v>
      </c>
    </row>
    <row r="110" spans="1:12" x14ac:dyDescent="0.3">
      <c r="A110" t="s">
        <v>121</v>
      </c>
      <c r="B110" t="s">
        <v>92</v>
      </c>
      <c r="F110" s="47">
        <v>1000</v>
      </c>
      <c r="H110" s="2">
        <v>2500</v>
      </c>
      <c r="I110" s="5"/>
      <c r="J110" s="2">
        <v>1500</v>
      </c>
      <c r="L110" s="12">
        <v>1920</v>
      </c>
    </row>
    <row r="111" spans="1:12" x14ac:dyDescent="0.3">
      <c r="A111" t="s">
        <v>122</v>
      </c>
      <c r="B111" t="s">
        <v>144</v>
      </c>
      <c r="H111" s="2">
        <v>650</v>
      </c>
      <c r="J111" s="2">
        <v>500</v>
      </c>
      <c r="L111" s="14">
        <v>1211.8</v>
      </c>
    </row>
    <row r="112" spans="1:12" x14ac:dyDescent="0.3">
      <c r="A112" t="s">
        <v>123</v>
      </c>
      <c r="B112" t="s">
        <v>198</v>
      </c>
      <c r="F112" s="47">
        <v>1000</v>
      </c>
      <c r="H112" s="2">
        <v>300</v>
      </c>
      <c r="J112" s="2">
        <v>300</v>
      </c>
      <c r="L112" s="12">
        <v>230</v>
      </c>
    </row>
    <row r="113" spans="1:13" x14ac:dyDescent="0.3">
      <c r="H113" s="2">
        <v>300</v>
      </c>
      <c r="J113" s="2">
        <v>300</v>
      </c>
      <c r="L113" s="12">
        <v>300</v>
      </c>
    </row>
    <row r="114" spans="1:13" x14ac:dyDescent="0.3">
      <c r="A114" t="s">
        <v>124</v>
      </c>
      <c r="B114" t="s">
        <v>145</v>
      </c>
      <c r="F114" s="47">
        <v>300</v>
      </c>
      <c r="H114" s="2">
        <v>600</v>
      </c>
      <c r="J114" s="2">
        <v>500</v>
      </c>
      <c r="L114" s="14">
        <v>734</v>
      </c>
    </row>
    <row r="115" spans="1:13" x14ac:dyDescent="0.3">
      <c r="A115" t="s">
        <v>125</v>
      </c>
      <c r="B115" t="s">
        <v>56</v>
      </c>
      <c r="F115" s="47">
        <v>800</v>
      </c>
      <c r="H115" s="2">
        <v>850</v>
      </c>
      <c r="J115" s="2">
        <v>850</v>
      </c>
      <c r="L115" s="12">
        <v>536</v>
      </c>
    </row>
    <row r="116" spans="1:13" x14ac:dyDescent="0.3">
      <c r="A116" t="s">
        <v>126</v>
      </c>
      <c r="B116" t="s">
        <v>146</v>
      </c>
      <c r="F116" s="47">
        <v>100</v>
      </c>
      <c r="H116" s="2">
        <v>2000</v>
      </c>
      <c r="J116" s="2">
        <v>2000</v>
      </c>
      <c r="L116" s="12">
        <v>1935</v>
      </c>
    </row>
    <row r="117" spans="1:13" x14ac:dyDescent="0.3">
      <c r="A117" t="s">
        <v>127</v>
      </c>
      <c r="B117" t="s">
        <v>147</v>
      </c>
      <c r="F117" s="47">
        <v>4400</v>
      </c>
      <c r="H117" s="2">
        <v>5000</v>
      </c>
      <c r="J117" s="2">
        <v>5000</v>
      </c>
      <c r="L117" s="12">
        <v>4264</v>
      </c>
    </row>
    <row r="118" spans="1:13" x14ac:dyDescent="0.3">
      <c r="A118" t="s">
        <v>128</v>
      </c>
      <c r="B118" t="s">
        <v>148</v>
      </c>
      <c r="F118" s="47">
        <v>100</v>
      </c>
      <c r="H118" s="2">
        <v>100</v>
      </c>
      <c r="J118" s="2">
        <v>100</v>
      </c>
      <c r="L118" s="14">
        <v>150</v>
      </c>
    </row>
    <row r="119" spans="1:13" x14ac:dyDescent="0.3">
      <c r="A119" t="s">
        <v>192</v>
      </c>
      <c r="B119" t="s">
        <v>189</v>
      </c>
      <c r="F119" s="47">
        <v>100</v>
      </c>
      <c r="L119" s="14"/>
    </row>
    <row r="120" spans="1:13" x14ac:dyDescent="0.3">
      <c r="A120" t="s">
        <v>129</v>
      </c>
      <c r="B120" t="s">
        <v>149</v>
      </c>
      <c r="F120" s="47">
        <v>100</v>
      </c>
      <c r="H120" s="2">
        <v>500</v>
      </c>
      <c r="J120" s="2">
        <v>414</v>
      </c>
      <c r="L120" s="12">
        <v>72</v>
      </c>
    </row>
    <row r="121" spans="1:13" x14ac:dyDescent="0.3">
      <c r="A121" t="s">
        <v>130</v>
      </c>
      <c r="B121" t="s">
        <v>106</v>
      </c>
      <c r="F121" s="47">
        <v>100</v>
      </c>
    </row>
    <row r="122" spans="1:13" x14ac:dyDescent="0.3">
      <c r="A122" t="s">
        <v>131</v>
      </c>
      <c r="B122" t="s">
        <v>150</v>
      </c>
      <c r="F122" s="47">
        <v>100</v>
      </c>
      <c r="H122" s="2">
        <v>500</v>
      </c>
      <c r="J122" s="2">
        <v>500</v>
      </c>
      <c r="L122" s="12">
        <v>0</v>
      </c>
    </row>
    <row r="123" spans="1:13" x14ac:dyDescent="0.3">
      <c r="A123" t="s">
        <v>132</v>
      </c>
      <c r="B123" t="s">
        <v>151</v>
      </c>
      <c r="H123" s="2">
        <v>400</v>
      </c>
      <c r="J123" s="2">
        <v>400</v>
      </c>
      <c r="L123" s="12">
        <v>0</v>
      </c>
    </row>
    <row r="124" spans="1:13" x14ac:dyDescent="0.3">
      <c r="A124" t="s">
        <v>152</v>
      </c>
      <c r="B124" t="s">
        <v>153</v>
      </c>
      <c r="H124" s="2">
        <v>164</v>
      </c>
      <c r="J124" s="2">
        <v>100</v>
      </c>
      <c r="L124" s="12">
        <v>66</v>
      </c>
    </row>
    <row r="125" spans="1:13" x14ac:dyDescent="0.3">
      <c r="H125" s="2">
        <v>6000</v>
      </c>
      <c r="J125" s="2">
        <v>6000</v>
      </c>
      <c r="L125" s="12">
        <v>4467</v>
      </c>
    </row>
    <row r="127" spans="1:13" x14ac:dyDescent="0.3">
      <c r="D127" s="41" t="s">
        <v>184</v>
      </c>
      <c r="E127" s="28" t="s">
        <v>59</v>
      </c>
      <c r="F127" s="51">
        <f>SUM(F97:F125)</f>
        <v>71840</v>
      </c>
      <c r="G127" s="28"/>
      <c r="H127" s="27">
        <f>SUM(H97:H126)</f>
        <v>133564</v>
      </c>
      <c r="I127" s="26"/>
      <c r="J127" s="27">
        <f>SUM(J97:J126)</f>
        <v>133564</v>
      </c>
      <c r="L127" s="12">
        <f>SUM(L97:L126)</f>
        <v>100625.8</v>
      </c>
      <c r="M127" s="11">
        <f>L127/J127</f>
        <v>0.75339013506633523</v>
      </c>
    </row>
    <row r="129" spans="1:13" x14ac:dyDescent="0.3">
      <c r="B129" s="3" t="s">
        <v>154</v>
      </c>
    </row>
    <row r="130" spans="1:13" x14ac:dyDescent="0.3">
      <c r="A130" t="s">
        <v>186</v>
      </c>
      <c r="B130" t="s">
        <v>187</v>
      </c>
    </row>
    <row r="131" spans="1:13" x14ac:dyDescent="0.3">
      <c r="A131" t="s">
        <v>155</v>
      </c>
      <c r="B131" t="s">
        <v>158</v>
      </c>
      <c r="F131" s="47">
        <v>2500</v>
      </c>
    </row>
    <row r="132" spans="1:13" x14ac:dyDescent="0.3">
      <c r="C132" t="s">
        <v>159</v>
      </c>
      <c r="F132" s="47">
        <v>7000</v>
      </c>
      <c r="H132" s="2">
        <v>800</v>
      </c>
      <c r="J132" s="2">
        <v>800</v>
      </c>
      <c r="L132" s="12">
        <v>0</v>
      </c>
    </row>
    <row r="133" spans="1:13" x14ac:dyDescent="0.3">
      <c r="C133" t="s">
        <v>160</v>
      </c>
      <c r="H133" s="2">
        <v>2000</v>
      </c>
      <c r="J133" s="2">
        <v>1500</v>
      </c>
      <c r="L133" s="12">
        <v>0</v>
      </c>
    </row>
    <row r="134" spans="1:13" x14ac:dyDescent="0.3">
      <c r="A134" t="s">
        <v>156</v>
      </c>
      <c r="B134" t="s">
        <v>161</v>
      </c>
      <c r="F134" s="47">
        <v>500</v>
      </c>
      <c r="H134" s="2">
        <v>250</v>
      </c>
      <c r="J134" s="2">
        <v>250</v>
      </c>
      <c r="L134" s="12">
        <v>0</v>
      </c>
    </row>
    <row r="135" spans="1:13" x14ac:dyDescent="0.3">
      <c r="A135" t="s">
        <v>157</v>
      </c>
      <c r="B135" t="s">
        <v>162</v>
      </c>
      <c r="F135" s="47">
        <v>500</v>
      </c>
    </row>
    <row r="136" spans="1:13" x14ac:dyDescent="0.3">
      <c r="A136" t="s">
        <v>228</v>
      </c>
      <c r="B136" t="s">
        <v>229</v>
      </c>
      <c r="F136" s="47">
        <v>1000</v>
      </c>
      <c r="H136" s="2">
        <v>300</v>
      </c>
      <c r="J136" s="2">
        <v>300</v>
      </c>
      <c r="L136" s="12">
        <v>42</v>
      </c>
    </row>
    <row r="137" spans="1:13" x14ac:dyDescent="0.3">
      <c r="H137" s="2">
        <v>220</v>
      </c>
      <c r="J137" s="2">
        <v>220</v>
      </c>
      <c r="L137" s="12">
        <v>0</v>
      </c>
    </row>
    <row r="140" spans="1:13" x14ac:dyDescent="0.3">
      <c r="D140" s="41" t="s">
        <v>184</v>
      </c>
      <c r="E140" s="26" t="s">
        <v>59</v>
      </c>
      <c r="F140" s="49">
        <f>SUM(F130:F139)</f>
        <v>11500</v>
      </c>
      <c r="G140" s="26"/>
      <c r="H140" s="27">
        <f>SUM(H131:H138)</f>
        <v>3570</v>
      </c>
      <c r="I140" s="26"/>
      <c r="J140" s="27">
        <f>SUM(J132:J138)</f>
        <v>3070</v>
      </c>
      <c r="L140" s="12">
        <f>SUM(L132:L138)</f>
        <v>42</v>
      </c>
      <c r="M140" s="11">
        <f>L140/J140</f>
        <v>1.3680781758957655E-2</v>
      </c>
    </row>
    <row r="142" spans="1:13" x14ac:dyDescent="0.3">
      <c r="B142" s="3" t="s">
        <v>163</v>
      </c>
    </row>
    <row r="143" spans="1:13" s="8" customFormat="1" x14ac:dyDescent="0.3">
      <c r="A143" s="18" t="s">
        <v>164</v>
      </c>
      <c r="B143" s="18" t="s">
        <v>169</v>
      </c>
      <c r="C143" s="18"/>
      <c r="D143" s="42"/>
      <c r="E143" s="18"/>
      <c r="F143" s="50">
        <v>6000</v>
      </c>
      <c r="G143" s="18"/>
      <c r="H143" s="10">
        <v>1000</v>
      </c>
      <c r="I143" s="18"/>
      <c r="J143" s="10">
        <v>1000</v>
      </c>
      <c r="L143" s="14">
        <v>1984</v>
      </c>
    </row>
    <row r="144" spans="1:13" s="8" customFormat="1" x14ac:dyDescent="0.3">
      <c r="A144" s="18" t="s">
        <v>165</v>
      </c>
      <c r="B144" s="18" t="s">
        <v>170</v>
      </c>
      <c r="C144" s="18"/>
      <c r="D144" s="42"/>
      <c r="E144" s="18"/>
      <c r="F144" s="50">
        <v>4000</v>
      </c>
      <c r="G144" s="18"/>
      <c r="H144" s="10">
        <v>2000</v>
      </c>
      <c r="I144" s="18"/>
      <c r="J144" s="10">
        <v>2000</v>
      </c>
      <c r="L144" s="14">
        <v>5390</v>
      </c>
    </row>
    <row r="145" spans="1:14" x14ac:dyDescent="0.3">
      <c r="A145" t="s">
        <v>166</v>
      </c>
      <c r="B145" t="s">
        <v>171</v>
      </c>
      <c r="F145" s="47">
        <v>4000</v>
      </c>
      <c r="H145" s="2">
        <v>1500</v>
      </c>
      <c r="J145" s="2">
        <v>1500</v>
      </c>
      <c r="L145" s="12">
        <v>895</v>
      </c>
    </row>
    <row r="146" spans="1:14" x14ac:dyDescent="0.3">
      <c r="A146" t="s">
        <v>167</v>
      </c>
      <c r="B146" t="s">
        <v>172</v>
      </c>
      <c r="F146" s="47">
        <v>1200</v>
      </c>
      <c r="H146" s="2">
        <v>500</v>
      </c>
      <c r="J146" s="2">
        <v>500</v>
      </c>
      <c r="L146" s="12">
        <v>121</v>
      </c>
    </row>
    <row r="147" spans="1:14" x14ac:dyDescent="0.3">
      <c r="A147" t="s">
        <v>168</v>
      </c>
      <c r="B147" t="s">
        <v>103</v>
      </c>
      <c r="F147" s="47">
        <v>11000</v>
      </c>
      <c r="H147" s="2">
        <v>10000</v>
      </c>
      <c r="J147" s="2">
        <v>10000</v>
      </c>
      <c r="L147" s="12">
        <v>6611</v>
      </c>
    </row>
    <row r="148" spans="1:14" x14ac:dyDescent="0.3">
      <c r="D148" s="41" t="s">
        <v>184</v>
      </c>
      <c r="E148" s="26" t="s">
        <v>59</v>
      </c>
      <c r="F148" s="49">
        <f>SUM(F143:F147)</f>
        <v>26200</v>
      </c>
      <c r="G148" s="26"/>
      <c r="H148" s="27">
        <f>SUM(H143:H147)</f>
        <v>15000</v>
      </c>
      <c r="I148" s="25"/>
      <c r="J148" s="27">
        <f>SUM(J143:J147)</f>
        <v>15000</v>
      </c>
      <c r="L148" s="12">
        <f>SUM(L143:L147)</f>
        <v>15001</v>
      </c>
      <c r="M148" s="11">
        <f>L148/J148</f>
        <v>1.0000666666666667</v>
      </c>
    </row>
    <row r="149" spans="1:14" ht="27" customHeight="1" x14ac:dyDescent="0.3">
      <c r="M149" s="60"/>
      <c r="N149" s="61"/>
    </row>
    <row r="150" spans="1:14" ht="18.600000000000001" thickBot="1" x14ac:dyDescent="0.4">
      <c r="A150" s="29"/>
      <c r="B150" s="29" t="s">
        <v>173</v>
      </c>
      <c r="C150" s="29"/>
      <c r="D150" s="43"/>
      <c r="E150" s="29"/>
      <c r="F150" s="52">
        <f>F148+F140+F127+F94+F54+F39</f>
        <v>483200</v>
      </c>
      <c r="G150" s="29"/>
      <c r="H150" s="30">
        <f>H148+H140+H127+H94+H54+H39</f>
        <v>340504</v>
      </c>
      <c r="I150" s="29"/>
      <c r="J150" s="30">
        <f>J148+J127+J94+J54+J39+J140</f>
        <v>334379</v>
      </c>
      <c r="K150" s="31"/>
      <c r="L150" s="16"/>
      <c r="M150" s="15">
        <f>(H150-J150)/J150</f>
        <v>1.831753788365896E-2</v>
      </c>
    </row>
    <row r="151" spans="1:14" s="6" customFormat="1" ht="18" x14ac:dyDescent="0.35">
      <c r="A151" s="32"/>
      <c r="B151" s="32" t="s">
        <v>174</v>
      </c>
      <c r="C151" s="32"/>
      <c r="D151" s="44"/>
      <c r="E151" s="32"/>
      <c r="F151" s="53">
        <f>F29</f>
        <v>483200</v>
      </c>
      <c r="G151" s="32"/>
      <c r="H151" s="33">
        <f>H29</f>
        <v>221300</v>
      </c>
      <c r="I151" s="32"/>
      <c r="J151" s="33">
        <f>J29</f>
        <v>227478</v>
      </c>
      <c r="K151" s="32"/>
      <c r="L151" s="17"/>
      <c r="M151" s="11">
        <f>(J151-H151)/J151</f>
        <v>2.715867028899498E-2</v>
      </c>
    </row>
    <row r="152" spans="1:14" ht="15" thickBot="1" x14ac:dyDescent="0.35">
      <c r="A152" s="36"/>
      <c r="B152" s="36"/>
      <c r="C152" s="36"/>
      <c r="D152" s="45"/>
      <c r="E152" s="36"/>
      <c r="F152" s="54">
        <f>F150-F151</f>
        <v>0</v>
      </c>
      <c r="G152" s="36"/>
      <c r="H152" s="34">
        <f>H150-H151</f>
        <v>119204</v>
      </c>
      <c r="I152" s="36"/>
      <c r="J152" s="34">
        <v>79861</v>
      </c>
      <c r="K152" s="36"/>
      <c r="L152" s="16"/>
    </row>
    <row r="153" spans="1:14" ht="15" thickTop="1" x14ac:dyDescent="0.3">
      <c r="A153" s="3"/>
      <c r="B153" s="3"/>
      <c r="C153" s="3"/>
      <c r="D153" s="46"/>
      <c r="E153" s="3"/>
      <c r="F153" s="49"/>
      <c r="G153" s="3"/>
      <c r="H153" s="35">
        <f>H152+H151</f>
        <v>340504</v>
      </c>
      <c r="I153" s="37"/>
      <c r="J153" s="35">
        <f>J151+J152</f>
        <v>307339</v>
      </c>
      <c r="K153" s="37"/>
    </row>
    <row r="154" spans="1:14" x14ac:dyDescent="0.3">
      <c r="F154" s="2"/>
    </row>
    <row r="155" spans="1:14" x14ac:dyDescent="0.3">
      <c r="F155" s="2"/>
    </row>
    <row r="156" spans="1:14" x14ac:dyDescent="0.3">
      <c r="F156" s="2"/>
    </row>
    <row r="157" spans="1:14" x14ac:dyDescent="0.3">
      <c r="F157" s="2"/>
    </row>
    <row r="158" spans="1:14" x14ac:dyDescent="0.3">
      <c r="F158" s="2"/>
    </row>
    <row r="159" spans="1:14" x14ac:dyDescent="0.3">
      <c r="A159" s="3"/>
      <c r="F159" s="56"/>
      <c r="G159" s="56"/>
      <c r="H159" s="57">
        <v>320650</v>
      </c>
    </row>
    <row r="160" spans="1:14" x14ac:dyDescent="0.3">
      <c r="A160" s="3"/>
      <c r="F160" s="56"/>
      <c r="G160" s="56"/>
      <c r="H160" s="57"/>
    </row>
    <row r="161" spans="1:8" x14ac:dyDescent="0.3">
      <c r="A161" s="3"/>
      <c r="F161" s="56"/>
      <c r="G161" s="56"/>
      <c r="H161" s="57"/>
    </row>
    <row r="162" spans="1:8" x14ac:dyDescent="0.3">
      <c r="A162" s="3"/>
      <c r="F162" s="56"/>
      <c r="G162" s="56"/>
      <c r="H162" s="57"/>
    </row>
    <row r="163" spans="1:8" x14ac:dyDescent="0.3">
      <c r="A163" s="3"/>
      <c r="F163" s="56"/>
      <c r="G163" s="56"/>
      <c r="H163" s="57"/>
    </row>
    <row r="164" spans="1:8" x14ac:dyDescent="0.3">
      <c r="A164" s="3"/>
      <c r="F164" s="56"/>
      <c r="G164" s="56"/>
      <c r="H164" s="57"/>
    </row>
    <row r="165" spans="1:8" x14ac:dyDescent="0.3">
      <c r="A165" s="3"/>
      <c r="F165" s="56"/>
      <c r="G165" s="56"/>
      <c r="H165" s="57"/>
    </row>
    <row r="166" spans="1:8" x14ac:dyDescent="0.3">
      <c r="A166" s="3"/>
      <c r="F166" s="56"/>
      <c r="G166" s="56"/>
      <c r="H166" s="57">
        <v>62311</v>
      </c>
    </row>
    <row r="167" spans="1:8" x14ac:dyDescent="0.3">
      <c r="A167" s="3"/>
      <c r="F167" s="56"/>
      <c r="G167" s="56"/>
      <c r="H167" s="57"/>
    </row>
    <row r="168" spans="1:8" x14ac:dyDescent="0.3">
      <c r="A168" s="3"/>
      <c r="F168" s="56"/>
      <c r="G168" s="56"/>
      <c r="H168" s="57">
        <v>382961</v>
      </c>
    </row>
    <row r="169" spans="1:8" x14ac:dyDescent="0.3">
      <c r="F169" s="56"/>
      <c r="G169" s="56"/>
      <c r="H169" s="56"/>
    </row>
    <row r="170" spans="1:8" x14ac:dyDescent="0.3">
      <c r="F170" s="56"/>
      <c r="G170" s="56"/>
      <c r="H170" s="56"/>
    </row>
    <row r="171" spans="1:8" x14ac:dyDescent="0.3">
      <c r="F171" s="2"/>
    </row>
    <row r="172" spans="1:8" x14ac:dyDescent="0.3">
      <c r="F172" s="2"/>
    </row>
    <row r="173" spans="1:8" x14ac:dyDescent="0.3">
      <c r="F173" s="2"/>
    </row>
    <row r="174" spans="1:8" x14ac:dyDescent="0.3">
      <c r="F174" s="2"/>
    </row>
    <row r="175" spans="1:8" x14ac:dyDescent="0.3">
      <c r="F175" s="2"/>
    </row>
    <row r="176" spans="1:8" x14ac:dyDescent="0.3">
      <c r="F176" s="2"/>
    </row>
    <row r="177" spans="6:6" x14ac:dyDescent="0.3">
      <c r="F177" s="2"/>
    </row>
    <row r="178" spans="6:6" x14ac:dyDescent="0.3">
      <c r="F178" s="2"/>
    </row>
    <row r="179" spans="6:6" x14ac:dyDescent="0.3">
      <c r="F179" s="2"/>
    </row>
    <row r="180" spans="6:6" x14ac:dyDescent="0.3">
      <c r="F180" s="2"/>
    </row>
    <row r="181" spans="6:6" x14ac:dyDescent="0.3">
      <c r="F181" s="2"/>
    </row>
    <row r="182" spans="6:6" x14ac:dyDescent="0.3">
      <c r="F182" s="2"/>
    </row>
    <row r="183" spans="6:6" x14ac:dyDescent="0.3">
      <c r="F183" s="2"/>
    </row>
    <row r="184" spans="6:6" x14ac:dyDescent="0.3">
      <c r="F184" s="2"/>
    </row>
    <row r="185" spans="6:6" x14ac:dyDescent="0.3">
      <c r="F185" s="2"/>
    </row>
    <row r="186" spans="6:6" x14ac:dyDescent="0.3">
      <c r="F186" s="2"/>
    </row>
    <row r="187" spans="6:6" x14ac:dyDescent="0.3">
      <c r="F187" s="2"/>
    </row>
    <row r="188" spans="6:6" x14ac:dyDescent="0.3">
      <c r="F188" s="2"/>
    </row>
    <row r="189" spans="6:6" x14ac:dyDescent="0.3">
      <c r="F189" s="2"/>
    </row>
    <row r="190" spans="6:6" x14ac:dyDescent="0.3">
      <c r="F190" s="2"/>
    </row>
    <row r="191" spans="6:6" x14ac:dyDescent="0.3">
      <c r="F191" s="2"/>
    </row>
    <row r="192" spans="6:6" x14ac:dyDescent="0.3">
      <c r="F192" s="2"/>
    </row>
    <row r="193" spans="6:6" x14ac:dyDescent="0.3">
      <c r="F193" s="2"/>
    </row>
    <row r="194" spans="6:6" x14ac:dyDescent="0.3">
      <c r="F194" s="2"/>
    </row>
    <row r="195" spans="6:6" x14ac:dyDescent="0.3">
      <c r="F195" s="2"/>
    </row>
    <row r="196" spans="6:6" x14ac:dyDescent="0.3">
      <c r="F196" s="2"/>
    </row>
    <row r="197" spans="6:6" x14ac:dyDescent="0.3">
      <c r="F197" s="2"/>
    </row>
    <row r="198" spans="6:6" x14ac:dyDescent="0.3">
      <c r="F198" s="2"/>
    </row>
    <row r="199" spans="6:6" x14ac:dyDescent="0.3">
      <c r="F199" s="2"/>
    </row>
    <row r="200" spans="6:6" x14ac:dyDescent="0.3">
      <c r="F200" s="2"/>
    </row>
    <row r="201" spans="6:6" x14ac:dyDescent="0.3">
      <c r="F201" s="2"/>
    </row>
    <row r="202" spans="6:6" x14ac:dyDescent="0.3">
      <c r="F202" s="2"/>
    </row>
    <row r="203" spans="6:6" x14ac:dyDescent="0.3">
      <c r="F203" s="2"/>
    </row>
    <row r="204" spans="6:6" x14ac:dyDescent="0.3">
      <c r="F204" s="2"/>
    </row>
  </sheetData>
  <sortState xmlns:xlrd2="http://schemas.microsoft.com/office/spreadsheetml/2017/richdata2" ref="A6:H20">
    <sortCondition ref="A6"/>
  </sortState>
  <mergeCells count="1">
    <mergeCell ref="M149:N149"/>
  </mergeCell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W-S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2022-10-17T19:31:51Z</dcterms:modified>
</cp:coreProperties>
</file>