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2 - Quarterly Reports\"/>
    </mc:Choice>
  </mc:AlternateContent>
  <xr:revisionPtr revIDLastSave="0" documentId="8_{EF7D72EF-A0F4-453F-8A0E-B571ABB3D308}"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605" yWindow="1260" windowWidth="21600" windowHeight="11385"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 l="1"/>
  <c r="F23" i="3"/>
  <c r="D29" i="3"/>
  <c r="D30" i="3"/>
  <c r="D28" i="3"/>
  <c r="D26" i="3"/>
  <c r="D24" i="3"/>
  <c r="D23" i="3"/>
  <c r="D22" i="3"/>
  <c r="D27" i="3"/>
  <c r="D25" i="3"/>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<sst xmlns="http://schemas.openxmlformats.org/spreadsheetml/2006/main" count="217" uniqueCount="188">
  <si>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</si>
  <si>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</si>
  <si>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</si>
  <si>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</si>
  <si>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</si>
  <si>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</si>
  <si>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</si>
  <si>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</si>
  <si>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</si>
  <si>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</si>
  <si>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</si>
  <si>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</si>
  <si>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</si>
  <si>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</si>
  <si>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</si>
  <si>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</si>
  <si>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</si>
  <si>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</si>
  <si>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</si>
  <si>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</si>
  <si>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</si>
  <si>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</si>
  <si>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</si>
  <si>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</si>
  <si>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</si>
  <si>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</si>
  <si>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</si>
  <si>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</si>
  <si>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</si>
  <si>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</si>
  <si>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</si>
  <si>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</si>
  <si>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</si>
  <si>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</si>
  <si>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</si>
  <si>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</si>
  <si>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</si>
  <si>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</si>
  <si>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</si>
  <si>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</si>
  <si>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</si>
  <si>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</si>
  <si>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</si>
  <si>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</si>
  <si>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</si>
  <si>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</si>
  <si>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</si>
  <si>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</si>
  <si>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</si>
  <si>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</si>
  <si>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</si>
  <si>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</si>
  <si>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</si>
  <si>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</si>
  <si>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</si>
  <si>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</si>
  <si>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</si>
  <si>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</si>
  <si>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</si>
  <si>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</si>
  <si>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</si>
  <si>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</si>
  <si>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</si>
  <si>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</si>
  <si>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</si>
  <si>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</si>
  <si>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</si>
  <si>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</si>
  <si>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</si>
  <si>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</si>
  <si>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</si>
  <si>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</si>
  <si>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</si>
  <si>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</si>
  <si>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</si>
  <si>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</si>
  <si>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</si>
  <si>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</si>
  <si>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</si>
  <si>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</si>
  <si>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</si>
  <si>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</si>
  <si>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</si>
  <si>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</si>
  <si>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</si>
  <si>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</si>
  <si>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</si>
  <si>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</si>
  <si>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</si>
  <si>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</si>
  <si>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</si>
  <si>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</si>
  <si>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</si>
  <si>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</si>
  <si>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</si>
  <si>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</si>
  <si>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</si>
  <si>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</si>
  <si>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</si>
  <si>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</si>
  <si>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</si>
  <si>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</si>
  <si>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</si>
  <si>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</si>
  <si>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</si>
  <si>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</si>
  <si>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</si>
  <si>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</si>
  <si>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</si>
  <si>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</si>
  <si>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</si>
  <si>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</si>
  <si>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</si>
  <si>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</si>
  <si>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</si>
  <si>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</si>
  <si>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</si>
  <si>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</si>
  <si>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</si>
  <si>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</si>
  <si>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</si>
  <si>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</si>
  <si>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</si>
  <si>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</si>
  <si>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</si>
  <si>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</si>
  <si>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</si>
  <si>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</si>
  <si>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</si>
  <si>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</si>
  <si>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</si>
  <si>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</si>
  <si>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</si>
  <si>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</si>
  <si>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</si>
  <si>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</si>
  <si>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</si>
  <si>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</si>
  <si>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</si>
  <si>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</si>
  <si>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</si>
  <si>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</si>
  <si>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</si>
  <si>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</si>
  <si>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</si>
  <si>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</si>
  <si>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</si>
  <si>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</si>
  <si>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</si>
  <si>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</si>
  <si>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</si>
  <si>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</si>
  <si>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</si>
  <si>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</si>
  <si>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</si>
  <si>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</si>
  <si>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</si>
  <si>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</si>
  <si>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</si>
  <si>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</si>
  <si>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</si>
  <si>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</si>
  <si>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</si>
  <si>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</si>
  <si>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</si>
  <si>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</si>
  <si>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</si>
  <si>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</si>
  <si>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Myrtle Beach Area Chamber of Commerce</t>
  </si>
  <si>
    <t>1200 N Oak Street</t>
  </si>
  <si>
    <t>Myrtle Beach, SC 29577</t>
  </si>
  <si>
    <t>visitmyrtlebeach.com</t>
  </si>
  <si>
    <t>Karen Riordan</t>
  </si>
  <si>
    <t>President and CEO</t>
  </si>
  <si>
    <t>843-916-7240</t>
  </si>
  <si>
    <t>karen.riordan@visitmyrtlebeach.com</t>
  </si>
  <si>
    <t>Air Service Promotion</t>
  </si>
  <si>
    <t>Destination Publicity</t>
  </si>
  <si>
    <t>Digital Adv</t>
  </si>
  <si>
    <t>General Consumer Promotions</t>
  </si>
  <si>
    <t>Golf Promotion</t>
  </si>
  <si>
    <t>Creative Development and Research</t>
  </si>
  <si>
    <t>Television</t>
  </si>
  <si>
    <t>57-0214572</t>
  </si>
  <si>
    <t>Mary Mroz</t>
  </si>
  <si>
    <t>Financial Reporting Manager</t>
  </si>
  <si>
    <t>Group Sales and International</t>
  </si>
  <si>
    <t>Outdoor/Print Integrated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</si>
</sst>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ColWidth="8.85546875"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3"/>
      <c r="B1" s="32" t="s">
        <v>159</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13</v>
      </c>
      <c r="B4" s="12"/>
      <c r="C4" s="12"/>
      <c r="D4" s="12"/>
      <c r="E4" s="12"/>
    </row>
    <row r="5" spans="1:5" x14ac:dyDescent="0.25">
      <c r="A5" s="2" t="s">
        <v>10</v>
      </c>
      <c r="B5" s="34" t="s">
        <v>18</v>
      </c>
      <c r="C5" s="35"/>
      <c r="D5" s="34" t="s">
        <v>19</v>
      </c>
      <c r="E5" s="35"/>
    </row>
    <row r="6" spans="1:5" x14ac:dyDescent="0.25">
      <c r="A6" s="7"/>
      <c r="B6" s="36"/>
      <c r="C6" s="37"/>
      <c r="D6" s="38"/>
      <c r="E6" s="39"/>
    </row>
    <row r="8" spans="1:5" x14ac:dyDescent="0.25">
      <c r="A8" s="12" t="s">
        <v>1</v>
      </c>
      <c r="B8" s="12"/>
      <c r="C8" s="12"/>
    </row>
    <row r="9" spans="1:5" x14ac:dyDescent="0.25">
      <c r="A9" s="1" t="s">
        <v>2</v>
      </c>
      <c r="B9" s="31"/>
      <c r="C9" s="31"/>
    </row>
    <row r="10" spans="1:5" x14ac:dyDescent="0.25">
      <c r="A10" s="1" t="s">
        <v>11</v>
      </c>
      <c r="B10" s="31"/>
      <c r="C10" s="31"/>
    </row>
    <row r="11" spans="1:5" x14ac:dyDescent="0.25">
      <c r="A11" s="1" t="s">
        <v>3</v>
      </c>
      <c r="B11" s="31"/>
      <c r="C11" s="31"/>
    </row>
    <row r="12" spans="1:5" x14ac:dyDescent="0.25">
      <c r="A12" s="1" t="s">
        <v>4</v>
      </c>
      <c r="B12" s="31"/>
      <c r="C12" s="31"/>
    </row>
    <row r="13" spans="1:5" x14ac:dyDescent="0.25">
      <c r="A13" s="1" t="s">
        <v>12</v>
      </c>
      <c r="B13" s="29"/>
      <c r="C13" s="30"/>
    </row>
    <row r="14" spans="1:5" x14ac:dyDescent="0.25">
      <c r="A14" s="1" t="s">
        <v>5</v>
      </c>
      <c r="B14" s="31"/>
      <c r="C14" s="31"/>
    </row>
    <row r="16" spans="1:5" x14ac:dyDescent="0.25">
      <c r="A16" s="12" t="s">
        <v>6</v>
      </c>
      <c r="B16" s="22"/>
      <c r="C16" s="23"/>
    </row>
    <row r="17" spans="1:4" x14ac:dyDescent="0.25">
      <c r="A17" s="1" t="s">
        <v>2</v>
      </c>
      <c r="B17" s="29"/>
      <c r="C17" s="30"/>
    </row>
    <row r="18" spans="1:4" x14ac:dyDescent="0.25">
      <c r="A18" s="1" t="s">
        <v>7</v>
      </c>
      <c r="B18" s="29"/>
      <c r="C18" s="30"/>
    </row>
    <row r="19" spans="1:4" x14ac:dyDescent="0.25">
      <c r="A19" s="1" t="s">
        <v>8</v>
      </c>
      <c r="B19" s="29"/>
      <c r="C19" s="30"/>
    </row>
    <row r="20" spans="1:4" x14ac:dyDescent="0.25">
      <c r="A20" s="1" t="s">
        <v>9</v>
      </c>
      <c r="B20" s="29"/>
      <c r="C20" s="30"/>
    </row>
    <row r="22" spans="1:4" x14ac:dyDescent="0.25">
      <c r="A22" s="12" t="s">
        <v>14</v>
      </c>
      <c r="B22" s="12"/>
      <c r="C22" s="12"/>
      <c r="D22" s="12"/>
    </row>
    <row r="23" spans="1:4" x14ac:dyDescent="0.25">
      <c r="A23" s="28" t="s">
        <v>15</v>
      </c>
      <c r="B23" s="28"/>
      <c r="C23" s="28"/>
      <c r="D23" s="5" t="s">
        <v>26</v>
      </c>
    </row>
    <row r="24" spans="1:4" x14ac:dyDescent="0.25">
      <c r="A24" s="26"/>
      <c r="B24" s="26"/>
      <c r="C24" s="26"/>
      <c r="D24" s="4"/>
    </row>
    <row r="25" spans="1:4" x14ac:dyDescent="0.25">
      <c r="A25" s="26"/>
      <c r="B25" s="26"/>
      <c r="C25" s="26"/>
      <c r="D25" s="4"/>
    </row>
    <row r="26" spans="1:4" x14ac:dyDescent="0.25">
      <c r="A26" s="26"/>
      <c r="B26" s="26"/>
      <c r="C26" s="26"/>
      <c r="D26" s="4"/>
    </row>
    <row r="27" spans="1:4" x14ac:dyDescent="0.25">
      <c r="A27" s="26"/>
      <c r="B27" s="26"/>
      <c r="C27" s="26"/>
      <c r="D27" s="4"/>
    </row>
    <row r="28" spans="1:4" x14ac:dyDescent="0.25">
      <c r="A28" s="26"/>
      <c r="B28" s="26"/>
      <c r="C28" s="26"/>
      <c r="D28" s="4"/>
    </row>
    <row r="29" spans="1:4" x14ac:dyDescent="0.25">
      <c r="A29" s="26"/>
      <c r="B29" s="26"/>
      <c r="C29" s="26"/>
      <c r="D29" s="4"/>
    </row>
    <row r="30" spans="1:4" x14ac:dyDescent="0.25">
      <c r="A30" s="26"/>
      <c r="B30" s="26"/>
      <c r="C30" s="26"/>
      <c r="D30" s="4"/>
    </row>
    <row r="31" spans="1:4" x14ac:dyDescent="0.25">
      <c r="A31" s="26"/>
      <c r="B31" s="26"/>
      <c r="C31" s="26"/>
      <c r="D31" s="4"/>
    </row>
    <row r="32" spans="1:4" x14ac:dyDescent="0.25">
      <c r="A32" s="26"/>
      <c r="B32" s="26"/>
      <c r="C32" s="26"/>
      <c r="D32" s="4"/>
    </row>
    <row r="33" spans="1:5" x14ac:dyDescent="0.25">
      <c r="A33" s="27" t="s">
        <v>16</v>
      </c>
      <c r="B33" s="27"/>
      <c r="C33" s="27"/>
      <c r="D33" s="6">
        <f>SUM(D24:D32)</f>
        <v>0</v>
      </c>
    </row>
    <row r="35" spans="1:5" x14ac:dyDescent="0.25">
      <c r="A35" s="24" t="s">
        <v>17</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20</v>
      </c>
      <c r="B42" s="22"/>
      <c r="C42" s="22"/>
      <c r="D42" s="22"/>
      <c r="E42" s="23"/>
    </row>
    <row r="43" spans="1:5" ht="15" customHeight="1" x14ac:dyDescent="0.25">
      <c r="A43" s="13" t="s">
        <v>21</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workbookViewId="0">
      <selection activeCell="F47" sqref="F47"/>
    </sheetView>
  </sheetViews>
  <sheetFormatPr defaultColWidth="8.85546875"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3"/>
      <c r="B1" s="45" t="s">
        <v>162</v>
      </c>
      <c r="C1" s="46"/>
      <c r="D1" s="46"/>
      <c r="E1" s="46"/>
      <c r="F1" s="46"/>
      <c r="G1" s="46"/>
      <c r="H1" s="46"/>
      <c r="I1" s="46"/>
      <c r="J1" s="47"/>
    </row>
    <row r="2" spans="1:10" ht="18.75" customHeight="1" x14ac:dyDescent="0.25">
      <c r="A2" s="33"/>
      <c r="B2" s="48"/>
      <c r="C2" s="49"/>
      <c r="D2" s="49"/>
      <c r="E2" s="49"/>
      <c r="F2" s="49"/>
      <c r="G2" s="49"/>
      <c r="H2" s="49"/>
      <c r="I2" s="49"/>
      <c r="J2" s="50"/>
    </row>
    <row r="3" spans="1:10" x14ac:dyDescent="0.25">
      <c r="A3" s="33"/>
      <c r="B3" s="51"/>
      <c r="C3" s="52"/>
      <c r="D3" s="52"/>
      <c r="E3" s="52"/>
      <c r="F3" s="52"/>
      <c r="G3" s="52"/>
      <c r="H3" s="52"/>
      <c r="I3" s="52"/>
      <c r="J3" s="53"/>
    </row>
    <row r="4" spans="1:10" ht="15.75" x14ac:dyDescent="0.25">
      <c r="A4" s="56" t="s">
        <v>13</v>
      </c>
      <c r="B4" s="56"/>
      <c r="C4" s="56"/>
      <c r="D4" s="56"/>
      <c r="E4" s="56"/>
      <c r="F4" s="56"/>
      <c r="G4" s="56"/>
      <c r="H4" s="56"/>
      <c r="I4" s="56"/>
      <c r="J4" s="56"/>
    </row>
    <row r="5" spans="1:10" x14ac:dyDescent="0.25">
      <c r="A5" s="2" t="s">
        <v>10</v>
      </c>
      <c r="B5" s="54" t="s">
        <v>18</v>
      </c>
      <c r="C5" s="54"/>
      <c r="D5" s="54" t="s">
        <v>19</v>
      </c>
      <c r="E5" s="54"/>
      <c r="F5" s="54"/>
      <c r="G5" s="54"/>
      <c r="H5" s="54"/>
      <c r="I5" s="54"/>
      <c r="J5" s="54"/>
    </row>
    <row r="6" spans="1:10" x14ac:dyDescent="0.25">
      <c r="A6" s="10"/>
      <c r="B6" s="55" t="s">
        <v>118</v>
      </c>
      <c r="C6" s="55"/>
      <c r="D6" s="64"/>
      <c r="E6" s="64"/>
      <c r="F6" s="64"/>
      <c r="G6" s="64"/>
      <c r="H6" s="64"/>
      <c r="I6" s="64"/>
      <c r="J6" s="64"/>
    </row>
    <row r="8" spans="1:10" ht="15.75" x14ac:dyDescent="0.25">
      <c r="A8" s="56" t="s">
        <v>1</v>
      </c>
      <c r="B8" s="56"/>
      <c r="C8" s="56"/>
      <c r="E8" s="56" t="s">
        <v>6</v>
      </c>
      <c r="F8" s="56"/>
      <c r="G8" s="56"/>
      <c r="H8" s="56"/>
      <c r="I8" s="56"/>
    </row>
    <row r="9" spans="1:10" x14ac:dyDescent="0.25">
      <c r="A9" s="1" t="s">
        <v>160</v>
      </c>
      <c r="B9" s="57" t="s">
        <v>168</v>
      </c>
      <c r="C9" s="57"/>
      <c r="E9" s="1" t="s">
        <v>2</v>
      </c>
      <c r="F9" s="57" t="s">
        <v>172</v>
      </c>
      <c r="G9" s="57"/>
      <c r="H9" s="57"/>
      <c r="I9" s="57"/>
    </row>
    <row r="10" spans="1:10" x14ac:dyDescent="0.25">
      <c r="A10" s="1" t="s">
        <v>11</v>
      </c>
      <c r="B10" s="57" t="s">
        <v>169</v>
      </c>
      <c r="C10" s="57"/>
      <c r="E10" s="1" t="s">
        <v>7</v>
      </c>
      <c r="F10" s="57" t="s">
        <v>173</v>
      </c>
      <c r="G10" s="57"/>
      <c r="H10" s="57"/>
      <c r="I10" s="57"/>
    </row>
    <row r="11" spans="1:10" x14ac:dyDescent="0.25">
      <c r="A11" s="1" t="s">
        <v>3</v>
      </c>
      <c r="B11" s="57" t="s">
        <v>170</v>
      </c>
      <c r="C11" s="57"/>
      <c r="E11" s="1" t="s">
        <v>8</v>
      </c>
      <c r="F11" s="57" t="s">
        <v>174</v>
      </c>
      <c r="G11" s="57"/>
      <c r="H11" s="57"/>
      <c r="I11" s="57"/>
    </row>
    <row r="12" spans="1:10" x14ac:dyDescent="0.25">
      <c r="A12" s="1" t="s">
        <v>4</v>
      </c>
      <c r="B12" s="57" t="s">
        <v>171</v>
      </c>
      <c r="C12" s="57"/>
      <c r="E12" s="1" t="s">
        <v>9</v>
      </c>
      <c r="F12" s="57" t="s">
        <v>175</v>
      </c>
      <c r="G12" s="57"/>
      <c r="H12" s="57"/>
      <c r="I12" s="57"/>
    </row>
    <row r="13" spans="1:10" x14ac:dyDescent="0.25">
      <c r="A13" s="1" t="s">
        <v>12</v>
      </c>
      <c r="B13" s="58" t="s">
        <v>183</v>
      </c>
      <c r="C13" s="59"/>
    </row>
    <row r="14" spans="1:10" x14ac:dyDescent="0.25">
      <c r="A14" s="1" t="s">
        <v>5</v>
      </c>
      <c r="B14" s="57" t="s">
        <v>146</v>
      </c>
      <c r="C14" s="57"/>
    </row>
    <row r="16" spans="1:10" ht="15.75" x14ac:dyDescent="0.25">
      <c r="A16" s="56" t="s">
        <v>30</v>
      </c>
      <c r="B16" s="60"/>
      <c r="C16" s="61"/>
    </row>
    <row r="17" spans="1:10" x14ac:dyDescent="0.25">
      <c r="A17" s="1" t="s">
        <v>30</v>
      </c>
      <c r="B17" s="57" t="s">
        <v>165</v>
      </c>
      <c r="C17" s="57"/>
    </row>
    <row r="19" spans="1:10" ht="15.75" x14ac:dyDescent="0.25">
      <c r="A19" s="56" t="s">
        <v>27</v>
      </c>
      <c r="B19" s="56"/>
      <c r="C19" s="56"/>
      <c r="D19" s="56"/>
      <c r="E19" s="56"/>
      <c r="F19" s="56"/>
      <c r="G19" s="56"/>
      <c r="H19" s="56"/>
      <c r="I19" s="56"/>
      <c r="J19" s="56"/>
    </row>
    <row r="20" spans="1:10" x14ac:dyDescent="0.25">
      <c r="A20" s="65" t="s">
        <v>15</v>
      </c>
      <c r="B20" s="66"/>
      <c r="C20" s="67"/>
      <c r="D20" s="62" t="s">
        <v>26</v>
      </c>
      <c r="E20" s="71" t="s">
        <v>157</v>
      </c>
      <c r="F20" s="72"/>
      <c r="G20" s="72"/>
      <c r="H20" s="72"/>
      <c r="I20" s="73"/>
      <c r="J20" s="62" t="s">
        <v>28</v>
      </c>
    </row>
    <row r="21" spans="1:10" x14ac:dyDescent="0.25">
      <c r="A21" s="68"/>
      <c r="B21" s="69"/>
      <c r="C21" s="70"/>
      <c r="D21" s="63"/>
      <c r="E21" s="5" t="s">
        <v>153</v>
      </c>
      <c r="F21" s="5" t="s">
        <v>154</v>
      </c>
      <c r="G21" s="5" t="s">
        <v>155</v>
      </c>
      <c r="H21" s="5" t="s">
        <v>156</v>
      </c>
      <c r="I21" s="5" t="s">
        <v>158</v>
      </c>
      <c r="J21" s="63"/>
    </row>
    <row r="22" spans="1:10" x14ac:dyDescent="0.25">
      <c r="A22" s="55" t="s">
        <v>176</v>
      </c>
      <c r="B22" s="55"/>
      <c r="C22" s="55"/>
      <c r="D22" s="11">
        <f>6900000*0.04</f>
        <v>276000</v>
      </c>
      <c r="E22" s="10"/>
      <c r="F22" s="10">
        <v>78858.908100000001</v>
      </c>
      <c r="G22" s="10"/>
      <c r="H22" s="10"/>
      <c r="I22" s="7">
        <f>SUM(E22:H22)</f>
        <v>78858.908100000001</v>
      </c>
      <c r="J22" s="7">
        <f>+D22-I22</f>
        <v>197141.0919</v>
      </c>
    </row>
    <row r="23" spans="1:10" x14ac:dyDescent="0.25">
      <c r="A23" s="55" t="s">
        <v>181</v>
      </c>
      <c r="B23" s="55"/>
      <c r="C23" s="55"/>
      <c r="D23" s="11">
        <f>6900000*0.03</f>
        <v>207000</v>
      </c>
      <c r="E23" s="10"/>
      <c r="F23" s="10">
        <f>57823.0095+17643</f>
        <v>75466.0095</v>
      </c>
      <c r="G23" s="10"/>
      <c r="H23" s="10"/>
      <c r="I23" s="7">
        <f t="shared" ref="I23:I30" si="0">SUM(E23:H23)</f>
        <v>75466.0095</v>
      </c>
      <c r="J23" s="7">
        <f t="shared" ref="J23:J30" si="1">+D23-I23</f>
        <v>131533.99050000001</v>
      </c>
    </row>
    <row r="24" spans="1:10" x14ac:dyDescent="0.25">
      <c r="A24" s="55" t="s">
        <v>177</v>
      </c>
      <c r="B24" s="55"/>
      <c r="C24" s="55"/>
      <c r="D24" s="11">
        <f>6900000*0.01</f>
        <v>69000</v>
      </c>
      <c r="E24" s="10"/>
      <c r="F24" s="10">
        <v>10189.9326</v>
      </c>
      <c r="G24" s="10"/>
      <c r="H24" s="10"/>
      <c r="I24" s="7">
        <f t="shared" si="0"/>
        <v>10189.9326</v>
      </c>
      <c r="J24" s="7">
        <f t="shared" si="1"/>
        <v>58810.0674</v>
      </c>
    </row>
    <row r="25" spans="1:10" x14ac:dyDescent="0.25">
      <c r="A25" s="55" t="s">
        <v>178</v>
      </c>
      <c r="B25" s="55"/>
      <c r="C25" s="55"/>
      <c r="D25" s="11">
        <f>6900000*0.56</f>
        <v>3864000.0000000005</v>
      </c>
      <c r="E25" s="10"/>
      <c r="F25" s="10">
        <v>1090885.0785000001</v>
      </c>
      <c r="G25" s="10"/>
      <c r="H25" s="10"/>
      <c r="I25" s="7">
        <f t="shared" si="0"/>
        <v>1090885.0785000001</v>
      </c>
      <c r="J25" s="7">
        <f t="shared" si="1"/>
        <v>2773114.9215000002</v>
      </c>
    </row>
    <row r="26" spans="1:10" x14ac:dyDescent="0.25">
      <c r="A26" s="55" t="s">
        <v>179</v>
      </c>
      <c r="B26" s="55"/>
      <c r="C26" s="55"/>
      <c r="D26" s="11">
        <f>6900000*0.04</f>
        <v>276000</v>
      </c>
      <c r="E26" s="10"/>
      <c r="F26" s="10">
        <v>85015.755600000004</v>
      </c>
      <c r="G26" s="10"/>
      <c r="H26" s="10"/>
      <c r="I26" s="7">
        <f t="shared" si="0"/>
        <v>85015.755600000004</v>
      </c>
      <c r="J26" s="7">
        <f t="shared" si="1"/>
        <v>190984.2444</v>
      </c>
    </row>
    <row r="27" spans="1:10" x14ac:dyDescent="0.25">
      <c r="A27" s="55" t="s">
        <v>180</v>
      </c>
      <c r="B27" s="55"/>
      <c r="C27" s="55"/>
      <c r="D27" s="11">
        <f>6900000*0.18</f>
        <v>1242000</v>
      </c>
      <c r="E27" s="10"/>
      <c r="F27" s="10">
        <v>353873.73060000001</v>
      </c>
      <c r="G27" s="10"/>
      <c r="H27" s="10"/>
      <c r="I27" s="7">
        <f t="shared" si="0"/>
        <v>353873.73060000001</v>
      </c>
      <c r="J27" s="7">
        <f t="shared" si="1"/>
        <v>888126.26939999999</v>
      </c>
    </row>
    <row r="28" spans="1:10" x14ac:dyDescent="0.25">
      <c r="A28" s="55" t="s">
        <v>186</v>
      </c>
      <c r="B28" s="55"/>
      <c r="C28" s="55"/>
      <c r="D28" s="11">
        <f>6900000*0.02</f>
        <v>138000</v>
      </c>
      <c r="E28" s="10"/>
      <c r="F28" s="10">
        <f>42622.8675+23915.7</f>
        <v>66538.567500000005</v>
      </c>
      <c r="G28" s="10"/>
      <c r="H28" s="10"/>
      <c r="I28" s="7">
        <f t="shared" si="0"/>
        <v>66538.567500000005</v>
      </c>
      <c r="J28" s="7">
        <f t="shared" si="1"/>
        <v>71461.432499999995</v>
      </c>
    </row>
    <row r="29" spans="1:10" x14ac:dyDescent="0.25">
      <c r="A29" s="55" t="s">
        <v>182</v>
      </c>
      <c r="B29" s="55"/>
      <c r="C29" s="55"/>
      <c r="D29" s="11">
        <f>6900000*0.11</f>
        <v>759000</v>
      </c>
      <c r="E29" s="10"/>
      <c r="F29" s="10">
        <v>171467.56409999999</v>
      </c>
      <c r="G29" s="10"/>
      <c r="H29" s="10"/>
      <c r="I29" s="7">
        <f t="shared" si="0"/>
        <v>171467.56409999999</v>
      </c>
      <c r="J29" s="7">
        <f t="shared" si="1"/>
        <v>587532.43590000004</v>
      </c>
    </row>
    <row r="30" spans="1:10" x14ac:dyDescent="0.25">
      <c r="A30" s="55" t="s">
        <v>187</v>
      </c>
      <c r="B30" s="55"/>
      <c r="C30" s="55"/>
      <c r="D30" s="11">
        <f>6900000*0.01</f>
        <v>69000</v>
      </c>
      <c r="E30" s="10"/>
      <c r="F30" s="10">
        <v>4188.375</v>
      </c>
      <c r="G30" s="10"/>
      <c r="H30" s="10"/>
      <c r="I30" s="7">
        <f t="shared" si="0"/>
        <v>4188.375</v>
      </c>
      <c r="J30" s="7">
        <f t="shared" si="1"/>
        <v>64811.625</v>
      </c>
    </row>
    <row r="31" spans="1:10" x14ac:dyDescent="0.25">
      <c r="A31" s="27" t="s">
        <v>16</v>
      </c>
      <c r="B31" s="27"/>
      <c r="C31" s="27"/>
      <c r="D31" s="6">
        <f>SUM(D22:D30)</f>
        <v>6900000</v>
      </c>
      <c r="E31" s="6">
        <f t="shared" ref="E31:J31" si="2">SUM(E22:E30)</f>
        <v>0</v>
      </c>
      <c r="F31" s="6">
        <f t="shared" si="2"/>
        <v>1936483.9215000002</v>
      </c>
      <c r="G31" s="6">
        <f t="shared" ref="G31:I31" si="3">SUM(G22:G30)</f>
        <v>0</v>
      </c>
      <c r="H31" s="6">
        <f t="shared" ref="H31" si="4">SUM(H22:H30)</f>
        <v>0</v>
      </c>
      <c r="I31" s="6">
        <f t="shared" si="3"/>
        <v>1936483.9215000002</v>
      </c>
      <c r="J31" s="6">
        <f t="shared" si="2"/>
        <v>4963516.0784999998</v>
      </c>
    </row>
    <row r="33" spans="1:10" ht="15.75" x14ac:dyDescent="0.25">
      <c r="A33" s="56" t="s">
        <v>163</v>
      </c>
      <c r="B33" s="56"/>
      <c r="C33" s="56"/>
      <c r="D33" s="56"/>
      <c r="E33" s="56"/>
      <c r="F33" s="56"/>
      <c r="G33" s="56"/>
      <c r="H33" s="56"/>
      <c r="I33" s="56"/>
      <c r="J33" s="56"/>
    </row>
    <row r="34" spans="1:10" ht="15" customHeight="1" x14ac:dyDescent="0.25">
      <c r="A34" s="64"/>
      <c r="B34" s="64"/>
      <c r="C34" s="64"/>
      <c r="D34" s="64"/>
      <c r="E34" s="64"/>
      <c r="F34" s="64"/>
      <c r="G34" s="64"/>
      <c r="H34" s="64"/>
      <c r="I34" s="64"/>
      <c r="J34" s="64"/>
    </row>
    <row r="35" spans="1:10" x14ac:dyDescent="0.25">
      <c r="A35" s="64"/>
      <c r="B35" s="64"/>
      <c r="C35" s="64"/>
      <c r="D35" s="64"/>
      <c r="E35" s="64"/>
      <c r="F35" s="64"/>
      <c r="G35" s="64"/>
      <c r="H35" s="64"/>
      <c r="I35" s="64"/>
      <c r="J35" s="64"/>
    </row>
    <row r="36" spans="1:10" x14ac:dyDescent="0.25">
      <c r="A36" s="64"/>
      <c r="B36" s="64"/>
      <c r="C36" s="64"/>
      <c r="D36" s="64"/>
      <c r="E36" s="64"/>
      <c r="F36" s="64"/>
      <c r="G36" s="64"/>
      <c r="H36" s="64"/>
      <c r="I36" s="64"/>
      <c r="J36" s="64"/>
    </row>
    <row r="38" spans="1:10" ht="15.75" x14ac:dyDescent="0.25">
      <c r="A38" s="56" t="s">
        <v>29</v>
      </c>
      <c r="B38" s="56"/>
      <c r="C38" s="56"/>
      <c r="D38" s="56"/>
      <c r="E38" s="56"/>
      <c r="F38" s="56"/>
      <c r="G38" s="56"/>
      <c r="H38" s="56"/>
      <c r="I38" s="56"/>
      <c r="J38" s="56"/>
    </row>
    <row r="39" spans="1:10" ht="15" customHeight="1" x14ac:dyDescent="0.25">
      <c r="A39" s="42" t="s">
        <v>161</v>
      </c>
      <c r="B39" s="43"/>
      <c r="C39" s="43"/>
      <c r="D39" s="43"/>
      <c r="E39" s="43"/>
      <c r="F39" s="43"/>
      <c r="G39" s="43"/>
      <c r="H39" s="43"/>
      <c r="I39" s="43"/>
      <c r="J39" s="44"/>
    </row>
    <row r="41" spans="1:10" x14ac:dyDescent="0.25">
      <c r="A41" s="40"/>
      <c r="B41" s="40"/>
      <c r="D41" s="40" t="s">
        <v>185</v>
      </c>
      <c r="E41" s="40"/>
    </row>
    <row r="42" spans="1:10" x14ac:dyDescent="0.25">
      <c r="A42" t="s">
        <v>22</v>
      </c>
      <c r="D42" t="s">
        <v>23</v>
      </c>
    </row>
    <row r="43" spans="1:10" x14ac:dyDescent="0.25">
      <c r="A43" s="40" t="s">
        <v>184</v>
      </c>
      <c r="B43" s="40"/>
      <c r="D43" s="41">
        <v>45009</v>
      </c>
      <c r="E43" s="40"/>
    </row>
    <row r="44" spans="1:10" x14ac:dyDescent="0.25">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4">
    <mergeCell ref="A4:J4"/>
    <mergeCell ref="A24:C24"/>
    <mergeCell ref="A25:C25"/>
    <mergeCell ref="A33:J33"/>
    <mergeCell ref="A19:J19"/>
    <mergeCell ref="E8:I8"/>
    <mergeCell ref="F9:I9"/>
    <mergeCell ref="F10:I10"/>
    <mergeCell ref="F11:I11"/>
    <mergeCell ref="F12:I12"/>
    <mergeCell ref="A30:C30"/>
    <mergeCell ref="E20:I20"/>
    <mergeCell ref="J20:J21"/>
    <mergeCell ref="D6:J6"/>
    <mergeCell ref="D5:J5"/>
    <mergeCell ref="A29:C29"/>
    <mergeCell ref="A20:C21"/>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 ref="A34:J36"/>
    <mergeCell ref="A38:J38"/>
  </mergeCells>
  <printOptions horizontalCentered="1"/>
  <pageMargins left="0.25" right="0.25"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ColWidth="8.85546875"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164</v>
      </c>
    </row>
    <row r="3" spans="1:3" x14ac:dyDescent="0.25">
      <c r="A3" t="s">
        <v>32</v>
      </c>
      <c r="B3" t="s">
        <v>149</v>
      </c>
      <c r="C3" t="s">
        <v>165</v>
      </c>
    </row>
    <row r="4" spans="1:3" x14ac:dyDescent="0.25">
      <c r="A4" t="s">
        <v>33</v>
      </c>
      <c r="B4" t="s">
        <v>146</v>
      </c>
      <c r="C4" t="s">
        <v>166</v>
      </c>
    </row>
    <row r="5" spans="1:3" x14ac:dyDescent="0.25">
      <c r="A5" t="s">
        <v>34</v>
      </c>
      <c r="B5" t="s">
        <v>152</v>
      </c>
      <c r="C5" t="s">
        <v>167</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Brian (Ashley) A Berry</cp:lastModifiedBy>
  <cp:lastPrinted>2023-03-24T19:34:59Z</cp:lastPrinted>
  <dcterms:created xsi:type="dcterms:W3CDTF">2022-07-18T18:13:16Z</dcterms:created>
  <dcterms:modified xsi:type="dcterms:W3CDTF">2023-03-28T17:54:02Z</dcterms:modified>
</cp:coreProperties>
</file>